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rdons Documents\Work Documents\Excel_Data\Erosion\Sediment\"/>
    </mc:Choice>
  </mc:AlternateContent>
  <xr:revisionPtr revIDLastSave="0" documentId="13_ncr:1_{40789FA5-D8FC-482C-8171-8CADD0008A82}" xr6:coauthVersionLast="47" xr6:coauthVersionMax="47" xr10:uidLastSave="{00000000-0000-0000-0000-000000000000}"/>
  <bookViews>
    <workbookView xWindow="-28920" yWindow="-120" windowWidth="29040" windowHeight="15840" xr2:uid="{7ABB38CD-E1DA-48A1-BA51-C870B587CF72}"/>
  </bookViews>
  <sheets>
    <sheet name="Calculator Menu" sheetId="4" r:id="rId1"/>
    <sheet name="DEB Calculator" sheetId="3" r:id="rId2"/>
    <sheet name="SRP 1 Calculator" sheetId="2" r:id="rId3"/>
    <sheet name="SRP 2 Calculator" sheetId="5" r:id="rId4"/>
    <sheet name="SRP 3 Calculator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6" l="1"/>
  <c r="F20" i="6"/>
  <c r="D20" i="6" s="1"/>
  <c r="F14" i="6"/>
  <c r="D14" i="6" s="1"/>
  <c r="D12" i="6"/>
  <c r="D11" i="6"/>
  <c r="D10" i="6"/>
  <c r="D9" i="6"/>
  <c r="D8" i="6"/>
  <c r="D21" i="6"/>
  <c r="F19" i="6"/>
  <c r="D19" i="6" s="1"/>
  <c r="F17" i="6"/>
  <c r="D17" i="6" s="1"/>
  <c r="F16" i="6"/>
  <c r="D16" i="6" s="1"/>
  <c r="F15" i="6"/>
  <c r="D15" i="6" s="1"/>
  <c r="D18" i="6" s="1"/>
  <c r="D11" i="5"/>
  <c r="D10" i="5"/>
  <c r="D9" i="5"/>
  <c r="D8" i="5"/>
  <c r="F20" i="5"/>
  <c r="D20" i="5" s="1"/>
  <c r="D12" i="5"/>
  <c r="D21" i="5"/>
  <c r="F19" i="5"/>
  <c r="D19" i="5" s="1"/>
  <c r="F17" i="5"/>
  <c r="D17" i="5" s="1"/>
  <c r="F16" i="5"/>
  <c r="D16" i="5" s="1"/>
  <c r="F15" i="5"/>
  <c r="D15" i="5" s="1"/>
  <c r="D18" i="5" s="1"/>
  <c r="F14" i="5"/>
  <c r="D14" i="5" s="1"/>
  <c r="D13" i="5"/>
  <c r="D21" i="2"/>
  <c r="F20" i="2"/>
  <c r="D20" i="2" s="1"/>
  <c r="F19" i="2"/>
  <c r="D19" i="2" s="1"/>
  <c r="F17" i="2"/>
  <c r="D17" i="2" s="1"/>
  <c r="F16" i="2"/>
  <c r="D16" i="2" s="1"/>
  <c r="F15" i="2"/>
  <c r="D15" i="2" s="1"/>
  <c r="D18" i="2" s="1"/>
  <c r="F14" i="2"/>
  <c r="D14" i="2" s="1"/>
  <c r="D11" i="2"/>
  <c r="D10" i="2"/>
  <c r="D9" i="2"/>
  <c r="D8" i="2"/>
  <c r="D12" i="2"/>
  <c r="D13" i="2"/>
  <c r="F15" i="3"/>
  <c r="F18" i="3"/>
  <c r="D18" i="3" s="1"/>
  <c r="F16" i="3"/>
  <c r="D16" i="3" s="1"/>
  <c r="D17" i="3" s="1"/>
  <c r="D14" i="3"/>
  <c r="F13" i="3"/>
  <c r="D13" i="3" s="1"/>
  <c r="D12" i="3"/>
  <c r="D11" i="3"/>
  <c r="D10" i="3"/>
  <c r="D9" i="3"/>
  <c r="D8" i="3"/>
  <c r="D15" i="3" l="1"/>
</calcChain>
</file>

<file path=xl/sharedStrings.xml><?xml version="1.0" encoding="utf-8"?>
<sst xmlns="http://schemas.openxmlformats.org/spreadsheetml/2006/main" count="164" uniqueCount="43">
  <si>
    <t>SEDIMENT RETENTION POND (SRP)</t>
  </si>
  <si>
    <t>TO PLACE AN ORDER OR QUOTE</t>
  </si>
  <si>
    <t>0800 60 60 20</t>
  </si>
  <si>
    <t>sales@geofabrics.co.nz</t>
  </si>
  <si>
    <t>DESCRIPTION</t>
  </si>
  <si>
    <t>QTY</t>
  </si>
  <si>
    <t>COMPONENTS LIST</t>
  </si>
  <si>
    <t>Decant 100mm T bar Kit (2m)</t>
  </si>
  <si>
    <t>Decant 100mm Flexible Coupling</t>
  </si>
  <si>
    <t>Decant Danline PP Rope (220m/roll)</t>
  </si>
  <si>
    <t>bag/s</t>
  </si>
  <si>
    <t>box</t>
  </si>
  <si>
    <t xml:space="preserve"> &lt; RETURN TO MENU</t>
  </si>
  <si>
    <t xml:space="preserve">Decant PVC 150mm T'Junction  </t>
  </si>
  <si>
    <t xml:space="preserve">Decant PVC 150-100mm Reducer </t>
  </si>
  <si>
    <t>DECANTING EARTH BUNDS (DEB)</t>
  </si>
  <si>
    <t>For catchment areas under 3,000sqm</t>
  </si>
  <si>
    <t>Insert the number of Decanting Earth Bunds (DEB's) required</t>
  </si>
  <si>
    <t>each</t>
  </si>
  <si>
    <t>WHAT TYPE OF SEDIMENT CONTROL DO YOU NEED?</t>
  </si>
  <si>
    <t>SRP FOR 0.3 - 1.5 HA CATCHMENT</t>
  </si>
  <si>
    <t>SRP FOR 1.5 - 3.0 HA CATCHMENT</t>
  </si>
  <si>
    <t>SRP FOR 3.0 - 5.0 HA CATCHMENT</t>
  </si>
  <si>
    <t>DEB FOR CATCHMENT LESS THAN 0.3 HA</t>
  </si>
  <si>
    <t xml:space="preserve">Decant Mini T-Bar </t>
  </si>
  <si>
    <t>Steel Y Post 1.5m</t>
  </si>
  <si>
    <t>Decant Pond extension (includes Steel 1.8 Y post + rope guide)</t>
  </si>
  <si>
    <t>Steel Y Post Safety Cap C - 100 per bag</t>
  </si>
  <si>
    <t>ESC Green Soil Cover ( Roll 3.95x50m)</t>
  </si>
  <si>
    <t>Ground Staples 230mm Galv - 200 per box</t>
  </si>
  <si>
    <t>Polythene Black Tape 48mm - 30m roll</t>
  </si>
  <si>
    <t>For catchment areas 3,000sqm to 15,000sqm</t>
  </si>
  <si>
    <t>Insert the number of Sediment Retention Ponds (SRP's) required</t>
  </si>
  <si>
    <t>COMMENT</t>
  </si>
  <si>
    <t xml:space="preserve">Stormwater Pipe 150 - 5.8m </t>
  </si>
  <si>
    <t>Mactex Sediment / Weedmat Woven (Rolls 3.9m x 100m)</t>
  </si>
  <si>
    <t>Use either option</t>
  </si>
  <si>
    <t>Decant PVC 150mm T Junction</t>
  </si>
  <si>
    <t>Mactex Sediment / Weedmat Woven (Rolls 3.9m x 50m)</t>
  </si>
  <si>
    <t>roll/s</t>
  </si>
  <si>
    <t>box/s</t>
  </si>
  <si>
    <t>For catchment areas 30,001sqm to 50,000sqm</t>
  </si>
  <si>
    <t>For catchment areas 15,001sqm to 30,000sqm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</si>
</sst>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4250"/>
      <name val="Calibri"/>
      <family val="2"/>
      <scheme val="minor"/>
    </font>
    <font>
      <b/>
      <u/>
      <sz val="12"/>
      <color rgb="FF00425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rgb="FF0A0101"/>
      <name val="Calibri"/>
      <family val="2"/>
      <scheme val="minor"/>
    </font>
    <font>
      <sz val="11"/>
      <color theme="1"/>
      <name val="Calibri"/>
      <family val="2"/>
    </font>
    <font>
      <sz val="11"/>
      <color rgb="FF9F925D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42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D235"/>
        <bgColor indexed="64"/>
      </patternFill>
    </fill>
    <fill>
      <patternFill patternType="solid">
        <fgColor rgb="FFD0DA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925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1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hidden="1"/>
    </xf>
    <xf numFmtId="0" fontId="0" fillId="8" borderId="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3" xfId="0" applyBorder="1"/>
    <xf numFmtId="0" fontId="0" fillId="0" borderId="7" xfId="0" applyBorder="1"/>
    <xf numFmtId="0" fontId="1" fillId="3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4" fillId="8" borderId="3" xfId="0" applyFont="1" applyFill="1" applyBorder="1" applyAlignment="1">
      <alignment vertical="center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6" borderId="0" xfId="1" applyFont="1" applyFill="1" applyBorder="1" applyAlignment="1" applyProtection="1">
      <alignment horizontal="center" vertical="center"/>
      <protection locked="0"/>
    </xf>
    <xf numFmtId="0" fontId="8" fillId="5" borderId="0" xfId="1" applyFont="1" applyFill="1" applyAlignment="1" applyProtection="1">
      <alignment horizontal="center" vertical="center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center"/>
      <protection locked="0"/>
    </xf>
    <xf numFmtId="0" fontId="9" fillId="6" borderId="3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2D235"/>
      <color rgb="FF9F925D"/>
      <color rgb="FF004250"/>
      <color rgb="FF737B4C"/>
      <color rgb="FF008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388597</xdr:colOff>
      <xdr:row>0</xdr:row>
      <xdr:rowOff>114296</xdr:rowOff>
    </xdr:from>
    <xdr:to>
      <xdr:col>3</xdr:col>
      <xdr:colOff>300697</xdr:colOff>
      <xdr:row>0</xdr:row>
      <xdr:rowOff>768346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105701-537D-44E6-BD25-209C51A3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197" y="114296"/>
          <a:ext cx="2160000" cy="65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1419709</xdr:colOff>
      <xdr:row>0</xdr:row>
      <xdr:rowOff>0</xdr:rowOff>
    </xdr:from>
    <xdr:to>
      <xdr:col>3</xdr:col>
      <xdr:colOff>447190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654E6-2262-4159-B30E-711B6994D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7884" y="0"/>
          <a:ext cx="2408856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5</xdr:row>
      <xdr:rowOff>123823</xdr:rowOff>
    </xdr:from>
    <xdr:to>
      <xdr:col>7</xdr:col>
      <xdr:colOff>4342605</xdr:colOff>
      <xdr:row>17</xdr:row>
      <xdr:rowOff>238125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747579-A59E-C8B8-1E1B-74CDF0D73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67" r="6157"/>
        <a:stretch/>
      </xdr:blipFill>
      <xdr:spPr>
        <a:xfrm>
          <a:off x="5038724" y="1990723"/>
          <a:ext cx="4285456" cy="3171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1410184</xdr:colOff>
      <xdr:row>0</xdr:row>
      <xdr:rowOff>0</xdr:rowOff>
    </xdr:from>
    <xdr:to>
      <xdr:col>4</xdr:col>
      <xdr:colOff>2690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C58FB-5D19-4CB8-A899-4D2CFB646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5184" y="0"/>
          <a:ext cx="2423673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64293</xdr:colOff>
      <xdr:row>7</xdr:row>
      <xdr:rowOff>10584</xdr:rowOff>
    </xdr:from>
    <xdr:to>
      <xdr:col>7</xdr:col>
      <xdr:colOff>4349749</xdr:colOff>
      <xdr:row>19</xdr:row>
      <xdr:rowOff>7411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78E95E3-D739-4213-B55B-0AC536ACCD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67" r="6157"/>
        <a:stretch/>
      </xdr:blipFill>
      <xdr:spPr>
        <a:xfrm>
          <a:off x="5895710" y="2264834"/>
          <a:ext cx="4285456" cy="3171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1410184</xdr:colOff>
      <xdr:row>0</xdr:row>
      <xdr:rowOff>0</xdr:rowOff>
    </xdr:from>
    <xdr:to>
      <xdr:col>4</xdr:col>
      <xdr:colOff>2690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4EA842-6572-49B9-B007-B6AB18C0B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8359" y="0"/>
          <a:ext cx="2421556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84668</xdr:colOff>
      <xdr:row>7</xdr:row>
      <xdr:rowOff>63500</xdr:rowOff>
    </xdr:from>
    <xdr:to>
      <xdr:col>7</xdr:col>
      <xdr:colOff>4328584</xdr:colOff>
      <xdr:row>17</xdr:row>
      <xdr:rowOff>245746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B5A36A-0090-37BC-7044-0722F500DF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77" r="778"/>
        <a:stretch/>
      </xdr:blipFill>
      <xdr:spPr>
        <a:xfrm>
          <a:off x="5916085" y="2317750"/>
          <a:ext cx="4243916" cy="28280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1410184</xdr:colOff>
      <xdr:row>0</xdr:row>
      <xdr:rowOff>0</xdr:rowOff>
    </xdr:from>
    <xdr:to>
      <xdr:col>4</xdr:col>
      <xdr:colOff>2690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44D60-5859-4B7C-AC04-9098E972F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8359" y="0"/>
          <a:ext cx="2421556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7</xdr:row>
      <xdr:rowOff>28575</xdr:rowOff>
    </xdr:from>
    <xdr:to>
      <xdr:col>7</xdr:col>
      <xdr:colOff>4347077</xdr:colOff>
      <xdr:row>18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444712-8CC9-9DFF-CB51-A85450C860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2" r="3445"/>
        <a:stretch/>
      </xdr:blipFill>
      <xdr:spPr>
        <a:xfrm>
          <a:off x="5857874" y="2286000"/>
          <a:ext cx="4318503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eofabrics.co.n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geofabrics.co.n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geofabrics.co.nz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les@geofabrics.co.nz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les@geofabrics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FC95-F8F5-4F43-8190-4F0EE21319C5}">
  <sheetPr>
    <pageSetUpPr fitToPage="1"/>
  </sheetPr>
  <dimension ref="A1:O33"/>
  <sheetViews>
    <sheetView showGridLines="0" tabSelected="1" zoomScaleNormal="100" workbookViewId="0"/>
  </sheetViews>
  <sheetFormatPr defaultColWidth="0" defaultRowHeight="0" customHeight="1" zeroHeight="1" x14ac:dyDescent="0.45"/>
  <cols>
    <col min="1" max="2" width="0.86328125" customWidth="1"/>
    <col min="3" max="3" width="36.86328125" customWidth="1"/>
    <col min="4" max="4" width="14.86328125" customWidth="1"/>
    <col min="5" max="5" width="9.1328125" customWidth="1"/>
    <col min="6" max="6" width="8.86328125" hidden="1" customWidth="1"/>
    <col min="7" max="12" width="9.1328125" hidden="1" customWidth="1"/>
    <col min="13" max="15" width="0" hidden="1" customWidth="1"/>
    <col min="16" max="16384" width="9.1328125" hidden="1"/>
  </cols>
  <sheetData>
    <row r="1" spans="1:6" s="1" customFormat="1" ht="67.5" customHeight="1" x14ac:dyDescent="0.45">
      <c r="A1" s="8"/>
      <c r="B1" s="49"/>
      <c r="C1" s="49"/>
      <c r="D1" s="49"/>
      <c r="E1" s="49"/>
      <c r="F1" s="3"/>
    </row>
    <row r="2" spans="1:6" s="2" customFormat="1" ht="24.6" customHeight="1" x14ac:dyDescent="0.45">
      <c r="A2" s="9"/>
      <c r="B2" s="50" t="s">
        <v>19</v>
      </c>
      <c r="C2" s="50"/>
      <c r="D2" s="50"/>
      <c r="E2" s="50"/>
    </row>
    <row r="3" spans="1:6" s="4" customFormat="1" ht="27.75" customHeight="1" x14ac:dyDescent="0.45">
      <c r="A3" s="10"/>
      <c r="B3" s="51" t="s">
        <v>23</v>
      </c>
      <c r="C3" s="51"/>
      <c r="D3" s="51"/>
      <c r="E3" s="51"/>
    </row>
    <row r="4" spans="1:6" s="4" customFormat="1" ht="27.75" customHeight="1" x14ac:dyDescent="0.45">
      <c r="A4" s="10"/>
      <c r="B4" s="51" t="s">
        <v>20</v>
      </c>
      <c r="C4" s="51"/>
      <c r="D4" s="51"/>
      <c r="E4" s="51"/>
    </row>
    <row r="5" spans="1:6" s="4" customFormat="1" ht="27.75" customHeight="1" x14ac:dyDescent="0.45">
      <c r="A5" s="10"/>
      <c r="B5" s="51" t="s">
        <v>21</v>
      </c>
      <c r="C5" s="51"/>
      <c r="D5" s="51"/>
      <c r="E5" s="51"/>
    </row>
    <row r="6" spans="1:6" s="4" customFormat="1" ht="27.75" customHeight="1" thickBot="1" x14ac:dyDescent="0.5">
      <c r="A6" s="10"/>
      <c r="B6" s="53" t="s">
        <v>22</v>
      </c>
      <c r="C6" s="53"/>
      <c r="D6" s="53"/>
      <c r="E6" s="53"/>
    </row>
    <row r="7" spans="1:6" ht="14.25" x14ac:dyDescent="0.45">
      <c r="A7" s="11"/>
    </row>
    <row r="8" spans="1:6" ht="24" customHeight="1" x14ac:dyDescent="0.45">
      <c r="A8" s="11"/>
      <c r="B8" s="52" t="s">
        <v>1</v>
      </c>
      <c r="C8" s="52"/>
      <c r="D8" s="52"/>
      <c r="E8" s="52"/>
    </row>
    <row r="9" spans="1:6" ht="21" customHeight="1" x14ac:dyDescent="0.45">
      <c r="A9" s="11"/>
      <c r="B9" s="48" t="s">
        <v>2</v>
      </c>
      <c r="C9" s="48"/>
      <c r="D9" s="48"/>
      <c r="E9" s="48"/>
    </row>
    <row r="10" spans="1:6" ht="20.25" customHeight="1" x14ac:dyDescent="0.45">
      <c r="A10" s="11"/>
      <c r="B10" s="47" t="s">
        <v>3</v>
      </c>
      <c r="C10" s="48"/>
      <c r="D10" s="48"/>
      <c r="E10" s="48"/>
    </row>
    <row r="11" spans="1:6" ht="15" hidden="1" customHeight="1" x14ac:dyDescent="0.45"/>
    <row r="12" spans="1:6" ht="15" hidden="1" customHeight="1" x14ac:dyDescent="0.45"/>
    <row r="13" spans="1:6" ht="15" hidden="1" customHeight="1" x14ac:dyDescent="0.45"/>
    <row r="14" spans="1:6" ht="15" hidden="1" customHeight="1" x14ac:dyDescent="0.45"/>
    <row r="15" spans="1:6" ht="15" hidden="1" customHeight="1" x14ac:dyDescent="0.45"/>
    <row r="16" spans="1:6" ht="15" hidden="1" customHeight="1" x14ac:dyDescent="0.45"/>
    <row r="17" customFormat="1" ht="15" hidden="1" customHeight="1" x14ac:dyDescent="0.45"/>
    <row r="18" customFormat="1" ht="15" hidden="1" customHeight="1" x14ac:dyDescent="0.45"/>
    <row r="19" customFormat="1" ht="15" hidden="1" customHeight="1" x14ac:dyDescent="0.45"/>
    <row r="20" customFormat="1" ht="0" hidden="1" customHeight="1" x14ac:dyDescent="0.45"/>
    <row r="21" customFormat="1" ht="0" hidden="1" customHeight="1" x14ac:dyDescent="0.45"/>
    <row r="22" customFormat="1" ht="0" hidden="1" customHeight="1" x14ac:dyDescent="0.45"/>
    <row r="23" customFormat="1" ht="0" hidden="1" customHeight="1" x14ac:dyDescent="0.45"/>
    <row r="24" customFormat="1" ht="0" hidden="1" customHeight="1" x14ac:dyDescent="0.45"/>
    <row r="25" customFormat="1" ht="0" hidden="1" customHeight="1" x14ac:dyDescent="0.45"/>
    <row r="26" customFormat="1" ht="0" hidden="1" customHeight="1" x14ac:dyDescent="0.45"/>
    <row r="27" customFormat="1" ht="0" hidden="1" customHeight="1" x14ac:dyDescent="0.45"/>
    <row r="28" customFormat="1" ht="0" hidden="1" customHeight="1" x14ac:dyDescent="0.45"/>
    <row r="29" customFormat="1" ht="0" hidden="1" customHeight="1" x14ac:dyDescent="0.45"/>
    <row r="30" customFormat="1" ht="0" hidden="1" customHeight="1" x14ac:dyDescent="0.45"/>
    <row r="31" customFormat="1" ht="0" hidden="1" customHeight="1" x14ac:dyDescent="0.45"/>
    <row r="32" customFormat="1" ht="0" hidden="1" customHeight="1" x14ac:dyDescent="0.45"/>
    <row r="33" customFormat="1" ht="0" hidden="1" customHeight="1" x14ac:dyDescent="0.45"/>
  </sheetData>
  <sheetProtection algorithmName="SHA-512" hashValue="SdmrHogqTA0E5NOuRGOs01mtrgwlGSRgKVbf0AZ2Aj71qCYCXVXeDRCHO2wxXO5O+blG7h7hWcXld6iVT81iFw==" saltValue="wBQrPDS3oaiNbNtjOs0ktg==" spinCount="100000" sheet="1" objects="1" scenarios="1"/>
  <mergeCells count="9">
    <mergeCell ref="B10:E10"/>
    <mergeCell ref="B1:E1"/>
    <mergeCell ref="B2:E2"/>
    <mergeCell ref="B3:E3"/>
    <mergeCell ref="B8:E8"/>
    <mergeCell ref="B9:E9"/>
    <mergeCell ref="B4:E4"/>
    <mergeCell ref="B5:E5"/>
    <mergeCell ref="B6:E6"/>
  </mergeCells>
  <hyperlinks>
    <hyperlink ref="B10" r:id="rId1" xr:uid="{B25ED1AE-264B-4A2E-B540-CB34CE7013F7}"/>
    <hyperlink ref="B4:E4" location="'SRP 1 Calculator'!A1" display="SRP FOR 0.3 - 1.5 HA CATCHMENT" xr:uid="{DB188FBB-6362-4970-95E6-B941BB6FC470}"/>
    <hyperlink ref="B5:E6" location="'SRP Calculator'!A1" display="SILT FENCE (SF)" xr:uid="{69C7D8E6-1060-425B-A8CC-E5FB2A917FB9}"/>
    <hyperlink ref="B3:E3" location="'DEB Calculator'!A1" display="DECANTING EARTH BUND (DEB)" xr:uid="{5198D72C-E153-4583-B781-F66F0806C3D1}"/>
    <hyperlink ref="B5:E5" location="'SRP 2 Calculator'!A1" display="SRP FOR 1.5 - 3.0 HA CATCHMENT" xr:uid="{B437D8D7-A799-44C2-9FB8-877F88396C05}"/>
    <hyperlink ref="B6:E6" location="'SRP 3 Calculator'!A1" display="SRP FOR 3.0 - 5.0 HA CATCHMENT" xr:uid="{61F88B35-7D73-4998-A998-D368AE6052DD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CE9C-264A-4DDA-8C31-5716D79350DA}">
  <sheetPr>
    <pageSetUpPr fitToPage="1"/>
  </sheetPr>
  <dimension ref="A1:H36"/>
  <sheetViews>
    <sheetView showGridLines="0" zoomScaleNormal="100" workbookViewId="0">
      <selection activeCell="B20" sqref="B20:E20"/>
    </sheetView>
  </sheetViews>
  <sheetFormatPr defaultColWidth="0" defaultRowHeight="15" customHeight="1" zeroHeight="1" x14ac:dyDescent="0.45"/>
  <cols>
    <col min="1" max="1" width="0.86328125" customWidth="1"/>
    <col min="2" max="2" width="8.73046875" customWidth="1"/>
    <col min="3" max="3" width="50.73046875" customWidth="1"/>
    <col min="4" max="4" width="6.73046875" customWidth="1"/>
    <col min="5" max="5" width="7.73046875" customWidth="1"/>
    <col min="6" max="6" width="7.73046875" hidden="1" customWidth="1"/>
    <col min="7" max="7" width="9.1328125" hidden="1" customWidth="1"/>
    <col min="8" max="8" width="65.73046875" customWidth="1"/>
    <col min="9" max="16384" width="9.1328125" hidden="1"/>
  </cols>
  <sheetData>
    <row r="1" spans="1:7" s="1" customFormat="1" ht="60" customHeight="1" x14ac:dyDescent="0.45">
      <c r="A1" s="8"/>
      <c r="B1" s="72"/>
      <c r="C1" s="72"/>
      <c r="D1" s="72"/>
      <c r="E1" s="72"/>
      <c r="F1" s="3"/>
    </row>
    <row r="2" spans="1:7" s="2" customFormat="1" ht="24.6" customHeight="1" x14ac:dyDescent="0.45">
      <c r="A2" s="9"/>
      <c r="B2" s="52" t="s">
        <v>15</v>
      </c>
      <c r="C2" s="52"/>
      <c r="D2" s="52"/>
      <c r="E2" s="52"/>
    </row>
    <row r="3" spans="1:7" s="4" customFormat="1" ht="21" customHeight="1" x14ac:dyDescent="0.45">
      <c r="A3" s="10"/>
      <c r="B3" s="73" t="s">
        <v>4</v>
      </c>
      <c r="C3" s="73"/>
      <c r="D3" s="73" t="s">
        <v>5</v>
      </c>
      <c r="E3" s="73"/>
    </row>
    <row r="4" spans="1:7" s="4" customFormat="1" ht="21" customHeight="1" x14ac:dyDescent="0.45">
      <c r="A4" s="10"/>
      <c r="B4" s="57" t="s">
        <v>16</v>
      </c>
      <c r="C4" s="57"/>
      <c r="D4" s="17"/>
      <c r="E4" s="18"/>
    </row>
    <row r="5" spans="1:7" s="4" customFormat="1" ht="21" customHeight="1" x14ac:dyDescent="0.45">
      <c r="A5" s="10"/>
      <c r="B5" s="74" t="s">
        <v>17</v>
      </c>
      <c r="C5" s="74"/>
      <c r="D5" s="25">
        <v>1</v>
      </c>
      <c r="E5" s="15" t="s">
        <v>18</v>
      </c>
      <c r="G5" s="19"/>
    </row>
    <row r="6" spans="1:7" s="4" customFormat="1" ht="9.75" customHeight="1" x14ac:dyDescent="0.45">
      <c r="A6" s="10"/>
      <c r="C6" s="12"/>
      <c r="D6" s="13"/>
      <c r="E6" s="14"/>
    </row>
    <row r="7" spans="1:7" s="4" customFormat="1" ht="21" customHeight="1" x14ac:dyDescent="0.45">
      <c r="A7" s="10"/>
      <c r="B7" s="75" t="s">
        <v>6</v>
      </c>
      <c r="C7" s="75"/>
      <c r="D7" s="75"/>
      <c r="E7" s="75"/>
    </row>
    <row r="8" spans="1:7" s="4" customFormat="1" ht="21" customHeight="1" x14ac:dyDescent="0.45">
      <c r="A8" s="10"/>
      <c r="B8" s="76" t="s">
        <v>24</v>
      </c>
      <c r="C8" s="76"/>
      <c r="D8" s="37">
        <f>SUM($D$5*1)</f>
        <v>1</v>
      </c>
      <c r="E8" s="15" t="s">
        <v>18</v>
      </c>
      <c r="F8" s="16"/>
    </row>
    <row r="9" spans="1:7" s="4" customFormat="1" ht="21" customHeight="1" x14ac:dyDescent="0.45">
      <c r="A9" s="10"/>
      <c r="B9" s="62" t="s">
        <v>8</v>
      </c>
      <c r="C9" s="62"/>
      <c r="D9" s="37">
        <f>SUM($D$5*1)</f>
        <v>1</v>
      </c>
      <c r="E9" s="15" t="s">
        <v>18</v>
      </c>
      <c r="F9" s="16"/>
    </row>
    <row r="10" spans="1:7" s="4" customFormat="1" ht="21" customHeight="1" x14ac:dyDescent="0.45">
      <c r="A10" s="10"/>
      <c r="B10" s="62" t="s">
        <v>26</v>
      </c>
      <c r="C10" s="62"/>
      <c r="D10" s="37">
        <f>SUM($D$5*2)</f>
        <v>2</v>
      </c>
      <c r="E10" s="15" t="s">
        <v>18</v>
      </c>
      <c r="F10" s="16"/>
    </row>
    <row r="11" spans="1:7" s="4" customFormat="1" ht="21" customHeight="1" x14ac:dyDescent="0.45">
      <c r="A11" s="10"/>
      <c r="B11" s="62" t="s">
        <v>13</v>
      </c>
      <c r="C11" s="62"/>
      <c r="D11" s="37">
        <f t="shared" ref="D11:D12" si="0">SUM($D$5*1)</f>
        <v>1</v>
      </c>
      <c r="E11" s="15" t="s">
        <v>18</v>
      </c>
      <c r="F11" s="16"/>
    </row>
    <row r="12" spans="1:7" s="4" customFormat="1" ht="21" customHeight="1" x14ac:dyDescent="0.45">
      <c r="A12" s="10"/>
      <c r="B12" s="62" t="s">
        <v>14</v>
      </c>
      <c r="C12" s="62"/>
      <c r="D12" s="38">
        <f t="shared" si="0"/>
        <v>1</v>
      </c>
      <c r="E12" s="15" t="s">
        <v>18</v>
      </c>
      <c r="F12" s="16"/>
    </row>
    <row r="13" spans="1:7" s="4" customFormat="1" ht="21" customHeight="1" x14ac:dyDescent="0.45">
      <c r="A13" s="10"/>
      <c r="B13" s="62" t="s">
        <v>9</v>
      </c>
      <c r="C13" s="62"/>
      <c r="D13" s="39">
        <f>ROUNDUP(F13,0)</f>
        <v>1</v>
      </c>
      <c r="E13" s="15" t="s">
        <v>18</v>
      </c>
      <c r="F13" s="20">
        <f>SUM(D5*0.05)</f>
        <v>0.05</v>
      </c>
    </row>
    <row r="14" spans="1:7" s="4" customFormat="1" ht="21" customHeight="1" x14ac:dyDescent="0.45">
      <c r="A14" s="10"/>
      <c r="B14" s="62" t="s">
        <v>25</v>
      </c>
      <c r="C14" s="62"/>
      <c r="D14" s="5">
        <f>SUM($D$5*10)</f>
        <v>10</v>
      </c>
      <c r="E14" s="15" t="s">
        <v>18</v>
      </c>
      <c r="F14" s="16"/>
    </row>
    <row r="15" spans="1:7" s="4" customFormat="1" ht="21" customHeight="1" x14ac:dyDescent="0.45">
      <c r="A15" s="10"/>
      <c r="B15" s="62" t="s">
        <v>27</v>
      </c>
      <c r="C15" s="62"/>
      <c r="D15" s="5">
        <f>ROUNDUP($F$15,0)</f>
        <v>1</v>
      </c>
      <c r="E15" s="40" t="s">
        <v>10</v>
      </c>
      <c r="F15" s="16">
        <f>SUM(D5*0.1)</f>
        <v>0.1</v>
      </c>
    </row>
    <row r="16" spans="1:7" ht="21" customHeight="1" x14ac:dyDescent="0.45">
      <c r="A16" s="11"/>
      <c r="B16" s="62" t="s">
        <v>28</v>
      </c>
      <c r="C16" s="62"/>
      <c r="D16" s="5">
        <f>ROUNDUP(F16,0)</f>
        <v>1</v>
      </c>
      <c r="E16" s="40" t="s">
        <v>39</v>
      </c>
      <c r="F16" s="16">
        <f>SUM($D$5*0.33)</f>
        <v>0.33</v>
      </c>
    </row>
    <row r="17" spans="1:6" ht="21" customHeight="1" x14ac:dyDescent="0.45">
      <c r="A17" s="11"/>
      <c r="B17" s="62" t="s">
        <v>29</v>
      </c>
      <c r="C17" s="62"/>
      <c r="D17" s="5">
        <f>SUM(D16*2)</f>
        <v>2</v>
      </c>
      <c r="E17" s="40" t="s">
        <v>11</v>
      </c>
      <c r="F17" s="16"/>
    </row>
    <row r="18" spans="1:6" ht="21" customHeight="1" x14ac:dyDescent="0.45">
      <c r="A18" s="11"/>
      <c r="B18" s="62" t="s">
        <v>30</v>
      </c>
      <c r="C18" s="62"/>
      <c r="D18" s="5">
        <f>ROUNDUP(F18,0)</f>
        <v>1</v>
      </c>
      <c r="E18" s="40" t="s">
        <v>39</v>
      </c>
      <c r="F18" s="16">
        <f>SUM(D5*0.05)</f>
        <v>0.05</v>
      </c>
    </row>
    <row r="19" spans="1:6" ht="15" customHeight="1" x14ac:dyDescent="0.45">
      <c r="A19" s="11"/>
    </row>
    <row r="20" spans="1:6" ht="21" customHeight="1" x14ac:dyDescent="0.45">
      <c r="A20" s="11"/>
      <c r="B20" s="71" t="s">
        <v>12</v>
      </c>
      <c r="C20" s="71"/>
      <c r="D20" s="71"/>
      <c r="E20" s="71"/>
    </row>
    <row r="21" spans="1:6" ht="15" customHeight="1" x14ac:dyDescent="0.45">
      <c r="A21" s="11"/>
    </row>
    <row r="22" spans="1:6" ht="18.399999999999999" thickBot="1" x14ac:dyDescent="0.5">
      <c r="A22" s="11"/>
      <c r="B22" s="69" t="s">
        <v>1</v>
      </c>
      <c r="C22" s="69"/>
      <c r="D22" s="69"/>
      <c r="E22" s="69"/>
    </row>
    <row r="23" spans="1:6" ht="15.75" x14ac:dyDescent="0.45">
      <c r="A23" s="11"/>
      <c r="B23" s="48" t="s">
        <v>2</v>
      </c>
      <c r="C23" s="48"/>
      <c r="D23" s="48"/>
      <c r="E23" s="48"/>
    </row>
    <row r="24" spans="1:6" ht="15.75" x14ac:dyDescent="0.45">
      <c r="A24" s="11"/>
      <c r="B24" s="65" t="s">
        <v>3</v>
      </c>
      <c r="C24" s="70"/>
      <c r="D24" s="70"/>
      <c r="E24" s="70"/>
    </row>
    <row r="33" customFormat="1" ht="15" hidden="1" customHeight="1" x14ac:dyDescent="0.45"/>
    <row r="34" customFormat="1" ht="15" hidden="1" customHeight="1" x14ac:dyDescent="0.45"/>
    <row r="35" customFormat="1" ht="15" hidden="1" customHeight="1" x14ac:dyDescent="0.45"/>
    <row r="36" customFormat="1" ht="15" hidden="1" customHeight="1" x14ac:dyDescent="0.45"/>
  </sheetData>
  <sheetProtection algorithmName="SHA-512" hashValue="GVTDvRxPF69Osa8V5fkjjyFgcjxtklrh2E3UwpujncNDrrKj0YQcn18mNRBQ+MZTdX/vhErTOwpsWhblRXqk+w==" saltValue="Dht5dBUGbnFVpZ1b3O0NkQ==" spinCount="100000" sheet="1" objects="1" scenarios="1" selectLockedCells="1"/>
  <protectedRanges>
    <protectedRange algorithmName="SHA-512" hashValue="v0KngRc/v06Usl/ZhH3cAAdxbshwhLU8EL+QD1iVwkrWbGMNkFSHLujMXgkVGuklv2WBdEab+DTrrCzJJFdGfQ==" saltValue="o5U82mu3EGYjKAnWEmb3Kw==" spinCount="100000" sqref="D16" name="Range1_2"/>
    <protectedRange algorithmName="SHA-512" hashValue="v0KngRc/v06Usl/ZhH3cAAdxbshwhLU8EL+QD1iVwkrWbGMNkFSHLujMXgkVGuklv2WBdEab+DTrrCzJJFdGfQ==" saltValue="o5U82mu3EGYjKAnWEmb3Kw==" spinCount="100000" sqref="D15" name="Range1_3"/>
    <protectedRange algorithmName="SHA-512" hashValue="v0KngRc/v06Usl/ZhH3cAAdxbshwhLU8EL+QD1iVwkrWbGMNkFSHLujMXgkVGuklv2WBdEab+DTrrCzJJFdGfQ==" saltValue="o5U82mu3EGYjKAnWEmb3Kw==" spinCount="100000" sqref="D13" name="Range1_4"/>
    <protectedRange algorithmName="SHA-512" hashValue="v0KngRc/v06Usl/ZhH3cAAdxbshwhLU8EL+QD1iVwkrWbGMNkFSHLujMXgkVGuklv2WBdEab+DTrrCzJJFdGfQ==" saltValue="o5U82mu3EGYjKAnWEmb3Kw==" spinCount="100000" sqref="D14 F14" name="Range1_9"/>
  </protectedRanges>
  <mergeCells count="22">
    <mergeCell ref="B16:C16"/>
    <mergeCell ref="B11:C11"/>
    <mergeCell ref="B12:C12"/>
    <mergeCell ref="B1:E1"/>
    <mergeCell ref="B2:E2"/>
    <mergeCell ref="B3:C3"/>
    <mergeCell ref="B5:C5"/>
    <mergeCell ref="B7:E7"/>
    <mergeCell ref="B8:C8"/>
    <mergeCell ref="B9:C9"/>
    <mergeCell ref="B14:C14"/>
    <mergeCell ref="B10:C10"/>
    <mergeCell ref="B13:C13"/>
    <mergeCell ref="B15:C15"/>
    <mergeCell ref="B4:C4"/>
    <mergeCell ref="D3:E3"/>
    <mergeCell ref="B17:C17"/>
    <mergeCell ref="B18:C18"/>
    <mergeCell ref="B22:E22"/>
    <mergeCell ref="B23:E23"/>
    <mergeCell ref="B24:E24"/>
    <mergeCell ref="B20:E20"/>
  </mergeCells>
  <hyperlinks>
    <hyperlink ref="B24" r:id="rId1" xr:uid="{3B8CFDC6-203A-488D-BB56-C429D8EF3D9C}"/>
    <hyperlink ref="B20:E20" location="'Calculator Menu'!A1" display=" &lt; RETURN TO MENU" xr:uid="{A40B43C2-927B-4266-9A35-85891BC0A2A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ignoredErrors>
    <ignoredError sqref="D11:D12 D8:D9" unlockedFormula="1"/>
    <ignoredError sqref="D17" formula="1"/>
    <ignoredError sqref="D10" formula="1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0E0A-A1F6-4F27-BA90-CD78342A9359}">
  <sheetPr>
    <pageSetUpPr fitToPage="1"/>
  </sheetPr>
  <dimension ref="A1:H27"/>
  <sheetViews>
    <sheetView showGridLines="0" showRowColHeaders="0" zoomScaleNormal="100" workbookViewId="0">
      <selection activeCell="D5" sqref="D5"/>
    </sheetView>
  </sheetViews>
  <sheetFormatPr defaultColWidth="0" defaultRowHeight="15" customHeight="1" zeroHeight="1" x14ac:dyDescent="0.45"/>
  <cols>
    <col min="1" max="1" width="0.86328125" customWidth="1"/>
    <col min="2" max="2" width="8.73046875" customWidth="1"/>
    <col min="3" max="3" width="50.73046875" customWidth="1"/>
    <col min="4" max="4" width="6.73046875" customWidth="1"/>
    <col min="5" max="5" width="7.73046875" customWidth="1"/>
    <col min="6" max="6" width="8.73046875" hidden="1" customWidth="1"/>
    <col min="7" max="7" width="12.73046875" customWidth="1"/>
    <col min="8" max="8" width="65.73046875" customWidth="1"/>
    <col min="9" max="16384" width="9.1328125" hidden="1"/>
  </cols>
  <sheetData>
    <row r="1" spans="1:7" s="1" customFormat="1" ht="60" customHeight="1" x14ac:dyDescent="0.45">
      <c r="A1" s="8"/>
      <c r="B1" s="49"/>
      <c r="C1" s="49"/>
      <c r="D1" s="49"/>
      <c r="E1" s="49"/>
      <c r="F1" s="3"/>
    </row>
    <row r="2" spans="1:7" s="2" customFormat="1" ht="24.6" customHeight="1" x14ac:dyDescent="0.45">
      <c r="A2" s="9"/>
      <c r="B2" s="59" t="s">
        <v>0</v>
      </c>
      <c r="C2" s="59"/>
      <c r="D2" s="59"/>
      <c r="E2" s="59"/>
      <c r="F2" s="59"/>
      <c r="G2" s="59"/>
    </row>
    <row r="3" spans="1:7" s="4" customFormat="1" ht="21" customHeight="1" x14ac:dyDescent="0.45">
      <c r="A3" s="10"/>
      <c r="B3" s="54" t="s">
        <v>4</v>
      </c>
      <c r="C3" s="54"/>
      <c r="D3" s="58" t="s">
        <v>5</v>
      </c>
      <c r="E3" s="58"/>
      <c r="F3" s="29"/>
      <c r="G3" s="33" t="s">
        <v>33</v>
      </c>
    </row>
    <row r="4" spans="1:7" s="4" customFormat="1" ht="21" customHeight="1" x14ac:dyDescent="0.45">
      <c r="A4" s="10"/>
      <c r="B4" s="57" t="s">
        <v>31</v>
      </c>
      <c r="C4" s="57"/>
      <c r="D4" s="17"/>
      <c r="E4" s="18"/>
      <c r="F4" s="28"/>
      <c r="G4" s="28"/>
    </row>
    <row r="5" spans="1:7" s="4" customFormat="1" ht="21" customHeight="1" x14ac:dyDescent="0.45">
      <c r="A5" s="10"/>
      <c r="B5" s="55" t="s">
        <v>32</v>
      </c>
      <c r="C5" s="55"/>
      <c r="D5" s="25">
        <v>1</v>
      </c>
      <c r="E5" s="26" t="s">
        <v>18</v>
      </c>
      <c r="F5" s="7"/>
      <c r="G5" s="7"/>
    </row>
    <row r="6" spans="1:7" s="4" customFormat="1" ht="9.75" customHeight="1" x14ac:dyDescent="0.45">
      <c r="A6" s="10"/>
      <c r="B6" s="21"/>
      <c r="C6" s="22"/>
      <c r="D6" s="23"/>
      <c r="E6" s="24"/>
    </row>
    <row r="7" spans="1:7" s="4" customFormat="1" ht="21" customHeight="1" x14ac:dyDescent="0.45">
      <c r="A7" s="10"/>
      <c r="B7" s="56" t="s">
        <v>6</v>
      </c>
      <c r="C7" s="56"/>
      <c r="D7" s="56"/>
      <c r="E7" s="56"/>
      <c r="F7" s="30"/>
      <c r="G7" s="30"/>
    </row>
    <row r="8" spans="1:7" s="4" customFormat="1" ht="21" customHeight="1" x14ac:dyDescent="0.45">
      <c r="A8" s="10"/>
      <c r="B8" s="60" t="s">
        <v>7</v>
      </c>
      <c r="C8" s="60"/>
      <c r="D8" s="41">
        <f>SUM($D$5*1)</f>
        <v>1</v>
      </c>
      <c r="E8" s="42" t="s">
        <v>18</v>
      </c>
      <c r="F8" s="5"/>
      <c r="G8" s="7"/>
    </row>
    <row r="9" spans="1:7" s="4" customFormat="1" ht="21" customHeight="1" x14ac:dyDescent="0.45">
      <c r="A9" s="10"/>
      <c r="B9" s="61" t="s">
        <v>8</v>
      </c>
      <c r="C9" s="61"/>
      <c r="D9" s="41">
        <f>SUM($D$5*1)</f>
        <v>1</v>
      </c>
      <c r="E9" s="42" t="s">
        <v>18</v>
      </c>
      <c r="F9" s="5"/>
      <c r="G9" s="7"/>
    </row>
    <row r="10" spans="1:7" s="4" customFormat="1" ht="21" customHeight="1" x14ac:dyDescent="0.45">
      <c r="A10" s="10"/>
      <c r="B10" s="27" t="s">
        <v>37</v>
      </c>
      <c r="C10" s="27"/>
      <c r="D10" s="41">
        <f t="shared" ref="D10:D11" si="0">SUM($D$5*1)</f>
        <v>1</v>
      </c>
      <c r="E10" s="42" t="s">
        <v>18</v>
      </c>
      <c r="F10" s="5"/>
      <c r="G10" s="7"/>
    </row>
    <row r="11" spans="1:7" s="4" customFormat="1" ht="21" customHeight="1" x14ac:dyDescent="0.45">
      <c r="A11" s="10"/>
      <c r="B11" s="61" t="s">
        <v>14</v>
      </c>
      <c r="C11" s="61"/>
      <c r="D11" s="43">
        <f t="shared" si="0"/>
        <v>1</v>
      </c>
      <c r="E11" s="42" t="s">
        <v>18</v>
      </c>
      <c r="F11" s="5"/>
      <c r="G11" s="7"/>
    </row>
    <row r="12" spans="1:7" s="4" customFormat="1" ht="21" customHeight="1" x14ac:dyDescent="0.45">
      <c r="A12" s="10"/>
      <c r="B12" s="62" t="s">
        <v>26</v>
      </c>
      <c r="C12" s="62"/>
      <c r="D12" s="37">
        <f>SUM($D$5*2)</f>
        <v>2</v>
      </c>
      <c r="E12" s="44" t="s">
        <v>18</v>
      </c>
      <c r="F12" s="5"/>
      <c r="G12" s="7"/>
    </row>
    <row r="13" spans="1:7" s="4" customFormat="1" ht="21" customHeight="1" x14ac:dyDescent="0.45">
      <c r="A13" s="10"/>
      <c r="B13" s="62" t="s">
        <v>25</v>
      </c>
      <c r="C13" s="62"/>
      <c r="D13" s="5">
        <f>SUM($D$5*10)</f>
        <v>10</v>
      </c>
      <c r="E13" s="44" t="s">
        <v>18</v>
      </c>
      <c r="F13" s="6"/>
    </row>
    <row r="14" spans="1:7" s="4" customFormat="1" ht="21" customHeight="1" x14ac:dyDescent="0.45">
      <c r="A14" s="10"/>
      <c r="B14" s="62" t="s">
        <v>27</v>
      </c>
      <c r="C14" s="62"/>
      <c r="D14" s="5">
        <f>ROUNDUP(F14,0)</f>
        <v>1</v>
      </c>
      <c r="E14" s="26" t="s">
        <v>10</v>
      </c>
      <c r="F14" s="5">
        <f>SUM($D$5*0.1)</f>
        <v>0.1</v>
      </c>
      <c r="G14" s="7"/>
    </row>
    <row r="15" spans="1:7" ht="21" customHeight="1" x14ac:dyDescent="0.45">
      <c r="A15" s="11"/>
      <c r="B15" s="62" t="s">
        <v>28</v>
      </c>
      <c r="C15" s="62"/>
      <c r="D15" s="5">
        <f>ROUNDUP(F15,0)</f>
        <v>2</v>
      </c>
      <c r="E15" s="26" t="s">
        <v>39</v>
      </c>
      <c r="F15" s="5">
        <f>SUM($D$5*2)</f>
        <v>2</v>
      </c>
      <c r="G15" s="31"/>
    </row>
    <row r="16" spans="1:7" ht="21" customHeight="1" x14ac:dyDescent="0.45">
      <c r="A16" s="11"/>
      <c r="B16" s="62" t="s">
        <v>38</v>
      </c>
      <c r="C16" s="62"/>
      <c r="D16" s="5">
        <f t="shared" ref="D16:D17" si="1">ROUNDUP(F16,0)</f>
        <v>2</v>
      </c>
      <c r="E16" s="26" t="s">
        <v>39</v>
      </c>
      <c r="F16" s="5">
        <f t="shared" ref="F16" si="2">SUM($D$5*2)</f>
        <v>2</v>
      </c>
      <c r="G16" s="66" t="s">
        <v>36</v>
      </c>
    </row>
    <row r="17" spans="1:7" ht="21" customHeight="1" x14ac:dyDescent="0.45">
      <c r="A17" s="11"/>
      <c r="B17" s="62" t="s">
        <v>35</v>
      </c>
      <c r="C17" s="62"/>
      <c r="D17" s="5">
        <f t="shared" si="1"/>
        <v>1</v>
      </c>
      <c r="E17" s="26" t="s">
        <v>39</v>
      </c>
      <c r="F17" s="5">
        <f>SUM($D$5*1)</f>
        <v>1</v>
      </c>
      <c r="G17" s="67"/>
    </row>
    <row r="18" spans="1:7" ht="21" customHeight="1" x14ac:dyDescent="0.45">
      <c r="A18" s="11"/>
      <c r="B18" s="62" t="s">
        <v>29</v>
      </c>
      <c r="C18" s="62"/>
      <c r="D18" s="5">
        <f>SUM(D15*2)</f>
        <v>4</v>
      </c>
      <c r="E18" s="26" t="s">
        <v>40</v>
      </c>
      <c r="F18" s="34"/>
    </row>
    <row r="19" spans="1:7" ht="21" customHeight="1" x14ac:dyDescent="0.45">
      <c r="A19" s="11"/>
      <c r="B19" s="62" t="s">
        <v>30</v>
      </c>
      <c r="C19" s="62"/>
      <c r="D19" s="5">
        <f>ROUNDUP(F19,0)</f>
        <v>1</v>
      </c>
      <c r="E19" s="26" t="s">
        <v>39</v>
      </c>
      <c r="F19" s="5">
        <f>SUM(D5*0.5)</f>
        <v>0.5</v>
      </c>
      <c r="G19" s="31"/>
    </row>
    <row r="20" spans="1:7" ht="21" customHeight="1" x14ac:dyDescent="0.45">
      <c r="A20" s="11"/>
      <c r="B20" s="61" t="s">
        <v>9</v>
      </c>
      <c r="C20" s="61"/>
      <c r="D20" s="39">
        <f>ROUNDUP(F20,0)</f>
        <v>1</v>
      </c>
      <c r="E20" s="42" t="s">
        <v>18</v>
      </c>
      <c r="F20" s="36">
        <f>SUM(D5*0.05)</f>
        <v>0.05</v>
      </c>
      <c r="G20" s="7"/>
    </row>
    <row r="21" spans="1:7" ht="21" customHeight="1" thickBot="1" x14ac:dyDescent="0.5">
      <c r="A21" s="11"/>
      <c r="B21" s="63" t="s">
        <v>34</v>
      </c>
      <c r="C21" s="63"/>
      <c r="D21" s="45">
        <f>SUM($D$5*2)</f>
        <v>2</v>
      </c>
      <c r="E21" s="46" t="s">
        <v>18</v>
      </c>
      <c r="F21" s="35"/>
      <c r="G21" s="32"/>
    </row>
    <row r="22" spans="1:7" ht="15" customHeight="1" x14ac:dyDescent="0.45">
      <c r="A22" s="11"/>
      <c r="B22" s="68"/>
      <c r="C22" s="68"/>
      <c r="D22" s="68"/>
      <c r="E22" s="68"/>
    </row>
    <row r="23" spans="1:7" ht="21" customHeight="1" x14ac:dyDescent="0.45">
      <c r="A23" s="11"/>
      <c r="B23" s="64" t="s">
        <v>12</v>
      </c>
      <c r="C23" s="64"/>
      <c r="D23" s="64"/>
      <c r="E23" s="64"/>
      <c r="F23" s="64"/>
      <c r="G23" s="64"/>
    </row>
    <row r="24" spans="1:7" ht="15" customHeight="1" x14ac:dyDescent="0.45">
      <c r="A24" s="11"/>
    </row>
    <row r="25" spans="1:7" ht="18" x14ac:dyDescent="0.45">
      <c r="A25" s="11"/>
      <c r="B25" s="52" t="s">
        <v>1</v>
      </c>
      <c r="C25" s="52"/>
      <c r="D25" s="52"/>
      <c r="E25" s="52"/>
      <c r="F25" s="52"/>
      <c r="G25" s="52"/>
    </row>
    <row r="26" spans="1:7" ht="15.75" x14ac:dyDescent="0.45">
      <c r="A26" s="11"/>
      <c r="B26" s="48" t="s">
        <v>2</v>
      </c>
      <c r="C26" s="48"/>
      <c r="D26" s="48"/>
      <c r="E26" s="48"/>
      <c r="F26" s="48"/>
      <c r="G26" s="48"/>
    </row>
    <row r="27" spans="1:7" ht="15.75" x14ac:dyDescent="0.45">
      <c r="A27" s="11"/>
      <c r="B27" s="65" t="s">
        <v>3</v>
      </c>
      <c r="C27" s="65"/>
      <c r="D27" s="65"/>
      <c r="E27" s="65"/>
      <c r="F27" s="65"/>
      <c r="G27" s="65"/>
    </row>
  </sheetData>
  <sheetProtection algorithmName="SHA-512" hashValue="HYCS/iWs71In0g8Dj4aNtyaEawUEzVWiD78uNPF+nWAnLgSZwc566zoI93fqgR7LSfJeRFvXQYFyxtpCTu8V5w==" saltValue="aEQq6tsfGGO2v7FXUL7kOQ==" spinCount="100000" sheet="1" objects="1" scenarios="1" selectLockedCells="1"/>
  <protectedRanges>
    <protectedRange algorithmName="SHA-512" hashValue="v0KngRc/v06Usl/ZhH3cAAdxbshwhLU8EL+QD1iVwkrWbGMNkFSHLujMXgkVGuklv2WBdEab+DTrrCzJJFdGfQ==" saltValue="o5U82mu3EGYjKAnWEmb3Kw==" spinCount="100000" sqref="D20" name="Range1_4"/>
    <protectedRange algorithmName="SHA-512" hashValue="v0KngRc/v06Usl/ZhH3cAAdxbshwhLU8EL+QD1iVwkrWbGMNkFSHLujMXgkVGuklv2WBdEab+DTrrCzJJFdGfQ==" saltValue="o5U82mu3EGYjKAnWEmb3Kw==" spinCount="100000" sqref="F11" name="Range1_9"/>
    <protectedRange algorithmName="SHA-512" hashValue="v0KngRc/v06Usl/ZhH3cAAdxbshwhLU8EL+QD1iVwkrWbGMNkFSHLujMXgkVGuklv2WBdEab+DTrrCzJJFdGfQ==" saltValue="o5U82mu3EGYjKAnWEmb3Kw==" spinCount="100000" sqref="D15" name="Range1_2_1"/>
    <protectedRange algorithmName="SHA-512" hashValue="v0KngRc/v06Usl/ZhH3cAAdxbshwhLU8EL+QD1iVwkrWbGMNkFSHLujMXgkVGuklv2WBdEab+DTrrCzJJFdGfQ==" saltValue="o5U82mu3EGYjKAnWEmb3Kw==" spinCount="100000" sqref="D14" name="Range1_3_1"/>
    <protectedRange algorithmName="SHA-512" hashValue="v0KngRc/v06Usl/ZhH3cAAdxbshwhLU8EL+QD1iVwkrWbGMNkFSHLujMXgkVGuklv2WBdEab+DTrrCzJJFdGfQ==" saltValue="o5U82mu3EGYjKAnWEmb3Kw==" spinCount="100000" sqref="D13" name="Range1_9_1"/>
  </protectedRanges>
  <mergeCells count="26">
    <mergeCell ref="G16:G17"/>
    <mergeCell ref="B14:C14"/>
    <mergeCell ref="B22:E22"/>
    <mergeCell ref="B21:C21"/>
    <mergeCell ref="B23:G23"/>
    <mergeCell ref="B25:G25"/>
    <mergeCell ref="B26:G26"/>
    <mergeCell ref="B27:G27"/>
    <mergeCell ref="B8:C8"/>
    <mergeCell ref="B9:C9"/>
    <mergeCell ref="B11:C11"/>
    <mergeCell ref="B12:C12"/>
    <mergeCell ref="B20:C20"/>
    <mergeCell ref="B18:C18"/>
    <mergeCell ref="B13:C13"/>
    <mergeCell ref="B15:C15"/>
    <mergeCell ref="B16:C16"/>
    <mergeCell ref="B17:C17"/>
    <mergeCell ref="B19:C19"/>
    <mergeCell ref="B1:E1"/>
    <mergeCell ref="B3:C3"/>
    <mergeCell ref="B5:C5"/>
    <mergeCell ref="B7:E7"/>
    <mergeCell ref="B4:C4"/>
    <mergeCell ref="D3:E3"/>
    <mergeCell ref="B2:G2"/>
  </mergeCells>
  <hyperlinks>
    <hyperlink ref="B27" r:id="rId1" xr:uid="{5CA0E84D-6EBD-415A-9885-0B2455FB192B}"/>
    <hyperlink ref="B23:E23" location="'Calculator Menu'!A1" display=" &lt; RETURN TO MENU" xr:uid="{C866A55D-B50C-4990-8ACC-803C71A3155A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ignoredErrors>
    <ignoredError sqref="D12" unlockedFormula="1"/>
    <ignoredError sqref="D18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5B43-7FF3-4598-8C2C-8B09925E7CE1}">
  <sheetPr>
    <pageSetUpPr fitToPage="1"/>
  </sheetPr>
  <dimension ref="A1:H27"/>
  <sheetViews>
    <sheetView showGridLines="0" showRowColHeaders="0" zoomScaleNormal="100" workbookViewId="0">
      <selection activeCell="D5" sqref="D5"/>
    </sheetView>
  </sheetViews>
  <sheetFormatPr defaultColWidth="0" defaultRowHeight="15" customHeight="1" zeroHeight="1" x14ac:dyDescent="0.45"/>
  <cols>
    <col min="1" max="1" width="0.86328125" customWidth="1"/>
    <col min="2" max="2" width="8.73046875" customWidth="1"/>
    <col min="3" max="3" width="50.73046875" customWidth="1"/>
    <col min="4" max="4" width="6.73046875" customWidth="1"/>
    <col min="5" max="5" width="7.73046875" customWidth="1"/>
    <col min="6" max="6" width="8.73046875" hidden="1" customWidth="1"/>
    <col min="7" max="7" width="12.73046875" customWidth="1"/>
    <col min="8" max="8" width="65.73046875" customWidth="1"/>
    <col min="9" max="16384" width="9.1328125" hidden="1"/>
  </cols>
  <sheetData>
    <row r="1" spans="1:7" s="1" customFormat="1" ht="60" customHeight="1" x14ac:dyDescent="0.45">
      <c r="A1" s="8"/>
      <c r="B1" s="49"/>
      <c r="C1" s="49"/>
      <c r="D1" s="49"/>
      <c r="E1" s="49"/>
      <c r="F1" s="3"/>
    </row>
    <row r="2" spans="1:7" s="2" customFormat="1" ht="24.6" customHeight="1" x14ac:dyDescent="0.45">
      <c r="A2" s="9"/>
      <c r="B2" s="59" t="s">
        <v>0</v>
      </c>
      <c r="C2" s="59"/>
      <c r="D2" s="59"/>
      <c r="E2" s="59"/>
      <c r="F2" s="59"/>
      <c r="G2" s="59"/>
    </row>
    <row r="3" spans="1:7" s="4" customFormat="1" ht="21" customHeight="1" x14ac:dyDescent="0.45">
      <c r="A3" s="10"/>
      <c r="B3" s="54" t="s">
        <v>4</v>
      </c>
      <c r="C3" s="54"/>
      <c r="D3" s="58" t="s">
        <v>5</v>
      </c>
      <c r="E3" s="58"/>
      <c r="F3" s="29"/>
      <c r="G3" s="33" t="s">
        <v>33</v>
      </c>
    </row>
    <row r="4" spans="1:7" s="4" customFormat="1" ht="21" customHeight="1" x14ac:dyDescent="0.45">
      <c r="A4" s="10"/>
      <c r="B4" s="57" t="s">
        <v>42</v>
      </c>
      <c r="C4" s="57"/>
      <c r="D4" s="17"/>
      <c r="E4" s="18"/>
      <c r="F4" s="28"/>
      <c r="G4" s="28"/>
    </row>
    <row r="5" spans="1:7" s="4" customFormat="1" ht="21" customHeight="1" x14ac:dyDescent="0.45">
      <c r="A5" s="10"/>
      <c r="B5" s="55" t="s">
        <v>32</v>
      </c>
      <c r="C5" s="55"/>
      <c r="D5" s="25">
        <v>1</v>
      </c>
      <c r="E5" s="26" t="s">
        <v>18</v>
      </c>
      <c r="F5" s="7"/>
      <c r="G5" s="7"/>
    </row>
    <row r="6" spans="1:7" s="4" customFormat="1" ht="9.75" customHeight="1" x14ac:dyDescent="0.45">
      <c r="A6" s="10"/>
      <c r="B6" s="21"/>
      <c r="C6" s="22"/>
      <c r="D6" s="23"/>
      <c r="E6" s="24"/>
    </row>
    <row r="7" spans="1:7" s="4" customFormat="1" ht="21" customHeight="1" x14ac:dyDescent="0.45">
      <c r="A7" s="10"/>
      <c r="B7" s="56" t="s">
        <v>6</v>
      </c>
      <c r="C7" s="56"/>
      <c r="D7" s="56"/>
      <c r="E7" s="56"/>
      <c r="F7" s="30"/>
      <c r="G7" s="30"/>
    </row>
    <row r="8" spans="1:7" s="4" customFormat="1" ht="21" customHeight="1" x14ac:dyDescent="0.45">
      <c r="A8" s="10"/>
      <c r="B8" s="60" t="s">
        <v>7</v>
      </c>
      <c r="C8" s="60"/>
      <c r="D8" s="41">
        <f>SUM($D$5*2)</f>
        <v>2</v>
      </c>
      <c r="E8" s="42" t="s">
        <v>18</v>
      </c>
      <c r="F8" s="5"/>
      <c r="G8" s="7"/>
    </row>
    <row r="9" spans="1:7" s="4" customFormat="1" ht="21" customHeight="1" x14ac:dyDescent="0.45">
      <c r="A9" s="10"/>
      <c r="B9" s="61" t="s">
        <v>8</v>
      </c>
      <c r="C9" s="61"/>
      <c r="D9" s="41">
        <f>SUM($D$5*2)</f>
        <v>2</v>
      </c>
      <c r="E9" s="42" t="s">
        <v>18</v>
      </c>
      <c r="F9" s="5"/>
      <c r="G9" s="7"/>
    </row>
    <row r="10" spans="1:7" s="4" customFormat="1" ht="21" customHeight="1" x14ac:dyDescent="0.45">
      <c r="A10" s="10"/>
      <c r="B10" s="27" t="s">
        <v>37</v>
      </c>
      <c r="C10" s="27"/>
      <c r="D10" s="41">
        <f t="shared" ref="D10:D11" si="0">SUM($D$5*2)</f>
        <v>2</v>
      </c>
      <c r="E10" s="42" t="s">
        <v>18</v>
      </c>
      <c r="F10" s="5"/>
      <c r="G10" s="7"/>
    </row>
    <row r="11" spans="1:7" s="4" customFormat="1" ht="21" customHeight="1" x14ac:dyDescent="0.45">
      <c r="A11" s="10"/>
      <c r="B11" s="61" t="s">
        <v>14</v>
      </c>
      <c r="C11" s="61"/>
      <c r="D11" s="41">
        <f t="shared" si="0"/>
        <v>2</v>
      </c>
      <c r="E11" s="42" t="s">
        <v>18</v>
      </c>
      <c r="F11" s="5"/>
      <c r="G11" s="7"/>
    </row>
    <row r="12" spans="1:7" s="4" customFormat="1" ht="21" customHeight="1" x14ac:dyDescent="0.45">
      <c r="A12" s="10"/>
      <c r="B12" s="62" t="s">
        <v>26</v>
      </c>
      <c r="C12" s="62"/>
      <c r="D12" s="37">
        <f>SUM($D$5*4)</f>
        <v>4</v>
      </c>
      <c r="E12" s="44" t="s">
        <v>18</v>
      </c>
      <c r="F12" s="5"/>
      <c r="G12" s="7"/>
    </row>
    <row r="13" spans="1:7" s="4" customFormat="1" ht="21" customHeight="1" x14ac:dyDescent="0.45">
      <c r="A13" s="10"/>
      <c r="B13" s="62" t="s">
        <v>25</v>
      </c>
      <c r="C13" s="62"/>
      <c r="D13" s="5">
        <f>SUM($D$5*10)</f>
        <v>10</v>
      </c>
      <c r="E13" s="44" t="s">
        <v>18</v>
      </c>
      <c r="F13" s="6"/>
    </row>
    <row r="14" spans="1:7" s="4" customFormat="1" ht="21" customHeight="1" x14ac:dyDescent="0.45">
      <c r="A14" s="10"/>
      <c r="B14" s="62" t="s">
        <v>27</v>
      </c>
      <c r="C14" s="62"/>
      <c r="D14" s="5">
        <f>ROUNDUP(F14,0)</f>
        <v>1</v>
      </c>
      <c r="E14" s="26" t="s">
        <v>10</v>
      </c>
      <c r="F14" s="5">
        <f>SUM($D$5*0.1)</f>
        <v>0.1</v>
      </c>
      <c r="G14" s="7"/>
    </row>
    <row r="15" spans="1:7" ht="21" customHeight="1" x14ac:dyDescent="0.45">
      <c r="A15" s="11"/>
      <c r="B15" s="62" t="s">
        <v>28</v>
      </c>
      <c r="C15" s="62"/>
      <c r="D15" s="5">
        <f>ROUNDUP(F15,0)</f>
        <v>2</v>
      </c>
      <c r="E15" s="26" t="s">
        <v>39</v>
      </c>
      <c r="F15" s="5">
        <f>SUM($D$5*2)</f>
        <v>2</v>
      </c>
      <c r="G15" s="31"/>
    </row>
    <row r="16" spans="1:7" ht="21" customHeight="1" x14ac:dyDescent="0.45">
      <c r="A16" s="11"/>
      <c r="B16" s="62" t="s">
        <v>38</v>
      </c>
      <c r="C16" s="62"/>
      <c r="D16" s="5">
        <f t="shared" ref="D16:D17" si="1">ROUNDUP(F16,0)</f>
        <v>2</v>
      </c>
      <c r="E16" s="26" t="s">
        <v>39</v>
      </c>
      <c r="F16" s="5">
        <f t="shared" ref="F16" si="2">SUM($D$5*2)</f>
        <v>2</v>
      </c>
      <c r="G16" s="66" t="s">
        <v>36</v>
      </c>
    </row>
    <row r="17" spans="1:7" ht="21" customHeight="1" x14ac:dyDescent="0.45">
      <c r="A17" s="11"/>
      <c r="B17" s="62" t="s">
        <v>35</v>
      </c>
      <c r="C17" s="62"/>
      <c r="D17" s="5">
        <f t="shared" si="1"/>
        <v>1</v>
      </c>
      <c r="E17" s="26" t="s">
        <v>39</v>
      </c>
      <c r="F17" s="5">
        <f>SUM($D$5*1)</f>
        <v>1</v>
      </c>
      <c r="G17" s="67"/>
    </row>
    <row r="18" spans="1:7" ht="21" customHeight="1" x14ac:dyDescent="0.45">
      <c r="A18" s="11"/>
      <c r="B18" s="62" t="s">
        <v>29</v>
      </c>
      <c r="C18" s="62"/>
      <c r="D18" s="5">
        <f>SUM(D15*2)</f>
        <v>4</v>
      </c>
      <c r="E18" s="26" t="s">
        <v>40</v>
      </c>
      <c r="F18" s="34"/>
    </row>
    <row r="19" spans="1:7" ht="21" customHeight="1" x14ac:dyDescent="0.45">
      <c r="A19" s="11"/>
      <c r="B19" s="62" t="s">
        <v>30</v>
      </c>
      <c r="C19" s="62"/>
      <c r="D19" s="5">
        <f>ROUNDUP(F19,0)</f>
        <v>1</v>
      </c>
      <c r="E19" s="26" t="s">
        <v>39</v>
      </c>
      <c r="F19" s="5">
        <f>SUM(D5*0.5)</f>
        <v>0.5</v>
      </c>
      <c r="G19" s="31"/>
    </row>
    <row r="20" spans="1:7" ht="21" customHeight="1" x14ac:dyDescent="0.45">
      <c r="A20" s="11"/>
      <c r="B20" s="61" t="s">
        <v>9</v>
      </c>
      <c r="C20" s="61"/>
      <c r="D20" s="39">
        <f>ROUNDUP(F20,0)</f>
        <v>1</v>
      </c>
      <c r="E20" s="42" t="s">
        <v>18</v>
      </c>
      <c r="F20" s="36">
        <f>SUM(D5*0.1)</f>
        <v>0.1</v>
      </c>
      <c r="G20" s="7"/>
    </row>
    <row r="21" spans="1:7" ht="21" customHeight="1" thickBot="1" x14ac:dyDescent="0.5">
      <c r="A21" s="11"/>
      <c r="B21" s="63" t="s">
        <v>34</v>
      </c>
      <c r="C21" s="63"/>
      <c r="D21" s="45">
        <f>SUM($D$5*2)</f>
        <v>2</v>
      </c>
      <c r="E21" s="46" t="s">
        <v>18</v>
      </c>
      <c r="F21" s="35"/>
      <c r="G21" s="32"/>
    </row>
    <row r="22" spans="1:7" ht="15" customHeight="1" x14ac:dyDescent="0.45">
      <c r="A22" s="11"/>
      <c r="B22" s="68"/>
      <c r="C22" s="68"/>
      <c r="D22" s="68"/>
      <c r="E22" s="68"/>
    </row>
    <row r="23" spans="1:7" ht="21" customHeight="1" x14ac:dyDescent="0.45">
      <c r="A23" s="11"/>
      <c r="B23" s="64" t="s">
        <v>12</v>
      </c>
      <c r="C23" s="64"/>
      <c r="D23" s="64"/>
      <c r="E23" s="64"/>
      <c r="F23" s="64"/>
      <c r="G23" s="64"/>
    </row>
    <row r="24" spans="1:7" ht="15" customHeight="1" x14ac:dyDescent="0.45">
      <c r="A24" s="11"/>
    </row>
    <row r="25" spans="1:7" ht="18" x14ac:dyDescent="0.45">
      <c r="A25" s="11"/>
      <c r="B25" s="52" t="s">
        <v>1</v>
      </c>
      <c r="C25" s="52"/>
      <c r="D25" s="52"/>
      <c r="E25" s="52"/>
      <c r="F25" s="52"/>
      <c r="G25" s="52"/>
    </row>
    <row r="26" spans="1:7" ht="15.75" x14ac:dyDescent="0.45">
      <c r="A26" s="11"/>
      <c r="B26" s="48" t="s">
        <v>2</v>
      </c>
      <c r="C26" s="48"/>
      <c r="D26" s="48"/>
      <c r="E26" s="48"/>
      <c r="F26" s="48"/>
      <c r="G26" s="48"/>
    </row>
    <row r="27" spans="1:7" ht="15.75" x14ac:dyDescent="0.45">
      <c r="A27" s="11"/>
      <c r="B27" s="65" t="s">
        <v>3</v>
      </c>
      <c r="C27" s="65"/>
      <c r="D27" s="65"/>
      <c r="E27" s="65"/>
      <c r="F27" s="65"/>
      <c r="G27" s="65"/>
    </row>
  </sheetData>
  <sheetProtection algorithmName="SHA-512" hashValue="gmBM7AZ8Wojkkdo+0k8rzu6l9n3jgZC4Yv5dp6tw6az+nJcqxJIdmxAd48lZ6BzSue/rTGY0CNGREwxGBtoqCQ==" saltValue="KdvFGfLXRKJTp7gxm+2CGg==" spinCount="100000" sheet="1" objects="1" scenarios="1" selectLockedCells="1"/>
  <protectedRanges>
    <protectedRange algorithmName="SHA-512" hashValue="v0KngRc/v06Usl/ZhH3cAAdxbshwhLU8EL+QD1iVwkrWbGMNkFSHLujMXgkVGuklv2WBdEab+DTrrCzJJFdGfQ==" saltValue="o5U82mu3EGYjKAnWEmb3Kw==" spinCount="100000" sqref="D20" name="Range1_4"/>
    <protectedRange algorithmName="SHA-512" hashValue="v0KngRc/v06Usl/ZhH3cAAdxbshwhLU8EL+QD1iVwkrWbGMNkFSHLujMXgkVGuklv2WBdEab+DTrrCzJJFdGfQ==" saltValue="o5U82mu3EGYjKAnWEmb3Kw==" spinCount="100000" sqref="F11" name="Range1_9"/>
    <protectedRange algorithmName="SHA-512" hashValue="v0KngRc/v06Usl/ZhH3cAAdxbshwhLU8EL+QD1iVwkrWbGMNkFSHLujMXgkVGuklv2WBdEab+DTrrCzJJFdGfQ==" saltValue="o5U82mu3EGYjKAnWEmb3Kw==" spinCount="100000" sqref="D15" name="Range1_2_1"/>
    <protectedRange algorithmName="SHA-512" hashValue="v0KngRc/v06Usl/ZhH3cAAdxbshwhLU8EL+QD1iVwkrWbGMNkFSHLujMXgkVGuklv2WBdEab+DTrrCzJJFdGfQ==" saltValue="o5U82mu3EGYjKAnWEmb3Kw==" spinCount="100000" sqref="D14" name="Range1_3_1"/>
    <protectedRange algorithmName="SHA-512" hashValue="v0KngRc/v06Usl/ZhH3cAAdxbshwhLU8EL+QD1iVwkrWbGMNkFSHLujMXgkVGuklv2WBdEab+DTrrCzJJFdGfQ==" saltValue="o5U82mu3EGYjKAnWEmb3Kw==" spinCount="100000" sqref="D13" name="Range1_9_1"/>
  </protectedRanges>
  <mergeCells count="26">
    <mergeCell ref="B5:C5"/>
    <mergeCell ref="B1:E1"/>
    <mergeCell ref="B2:G2"/>
    <mergeCell ref="B3:C3"/>
    <mergeCell ref="D3:E3"/>
    <mergeCell ref="B4:C4"/>
    <mergeCell ref="B18:C18"/>
    <mergeCell ref="B7:E7"/>
    <mergeCell ref="B8:C8"/>
    <mergeCell ref="B9:C9"/>
    <mergeCell ref="B11:C11"/>
    <mergeCell ref="B12:C12"/>
    <mergeCell ref="B13:C13"/>
    <mergeCell ref="B14:C14"/>
    <mergeCell ref="B15:C15"/>
    <mergeCell ref="B16:C16"/>
    <mergeCell ref="G16:G17"/>
    <mergeCell ref="B17:C17"/>
    <mergeCell ref="B26:G26"/>
    <mergeCell ref="B27:G27"/>
    <mergeCell ref="B19:C19"/>
    <mergeCell ref="B20:C20"/>
    <mergeCell ref="B21:C21"/>
    <mergeCell ref="B22:E22"/>
    <mergeCell ref="B23:G23"/>
    <mergeCell ref="B25:G25"/>
  </mergeCells>
  <hyperlinks>
    <hyperlink ref="B27" r:id="rId1" xr:uid="{F1214410-4F3F-4745-AFC3-19ECC8BEE0A5}"/>
    <hyperlink ref="B23:E23" location="'Calculator Menu'!A1" display=" &lt; RETURN TO MENU" xr:uid="{FAE66F01-8324-42AD-B032-B99C0710F9DE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ignoredErrors>
    <ignoredError sqref="D18" formula="1"/>
    <ignoredError sqref="D12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1A6E-B3E3-40D4-B4E5-5D97A346BAE1}">
  <sheetPr>
    <pageSetUpPr fitToPage="1"/>
  </sheetPr>
  <dimension ref="A1:H27"/>
  <sheetViews>
    <sheetView showGridLines="0" zoomScaleNormal="100" workbookViewId="0">
      <selection activeCell="D5" sqref="D5"/>
    </sheetView>
  </sheetViews>
  <sheetFormatPr defaultColWidth="0" defaultRowHeight="15" customHeight="1" zeroHeight="1" x14ac:dyDescent="0.45"/>
  <cols>
    <col min="1" max="1" width="0.86328125" customWidth="1"/>
    <col min="2" max="2" width="8.73046875" customWidth="1"/>
    <col min="3" max="3" width="50.73046875" customWidth="1"/>
    <col min="4" max="4" width="6.73046875" customWidth="1"/>
    <col min="5" max="5" width="7.73046875" customWidth="1"/>
    <col min="6" max="6" width="8.73046875" hidden="1" customWidth="1"/>
    <col min="7" max="7" width="12.73046875" customWidth="1"/>
    <col min="8" max="8" width="65.73046875" customWidth="1"/>
    <col min="9" max="16384" width="9.1328125" hidden="1"/>
  </cols>
  <sheetData>
    <row r="1" spans="1:7" s="1" customFormat="1" ht="60" customHeight="1" x14ac:dyDescent="0.45">
      <c r="A1" s="8"/>
      <c r="B1" s="49"/>
      <c r="C1" s="49"/>
      <c r="D1" s="49"/>
      <c r="E1" s="49"/>
      <c r="F1" s="3"/>
    </row>
    <row r="2" spans="1:7" s="2" customFormat="1" ht="24.6" customHeight="1" x14ac:dyDescent="0.45">
      <c r="A2" s="9"/>
      <c r="B2" s="59" t="s">
        <v>0</v>
      </c>
      <c r="C2" s="59"/>
      <c r="D2" s="59"/>
      <c r="E2" s="59"/>
      <c r="F2" s="59"/>
      <c r="G2" s="59"/>
    </row>
    <row r="3" spans="1:7" s="4" customFormat="1" ht="21" customHeight="1" x14ac:dyDescent="0.45">
      <c r="A3" s="10"/>
      <c r="B3" s="54" t="s">
        <v>4</v>
      </c>
      <c r="C3" s="54"/>
      <c r="D3" s="58" t="s">
        <v>5</v>
      </c>
      <c r="E3" s="58"/>
      <c r="F3" s="29"/>
      <c r="G3" s="33" t="s">
        <v>33</v>
      </c>
    </row>
    <row r="4" spans="1:7" s="4" customFormat="1" ht="21" customHeight="1" x14ac:dyDescent="0.45">
      <c r="A4" s="10"/>
      <c r="B4" s="57" t="s">
        <v>41</v>
      </c>
      <c r="C4" s="57"/>
      <c r="D4" s="17"/>
      <c r="E4" s="18"/>
      <c r="F4" s="28"/>
      <c r="G4" s="28"/>
    </row>
    <row r="5" spans="1:7" s="4" customFormat="1" ht="21" customHeight="1" x14ac:dyDescent="0.45">
      <c r="A5" s="10"/>
      <c r="B5" s="55" t="s">
        <v>32</v>
      </c>
      <c r="C5" s="55"/>
      <c r="D5" s="25">
        <v>1</v>
      </c>
      <c r="E5" s="26" t="s">
        <v>18</v>
      </c>
      <c r="F5" s="7"/>
      <c r="G5" s="7"/>
    </row>
    <row r="6" spans="1:7" s="4" customFormat="1" ht="9.75" customHeight="1" x14ac:dyDescent="0.45">
      <c r="A6" s="10"/>
      <c r="B6" s="21"/>
      <c r="C6" s="22"/>
      <c r="D6" s="23"/>
      <c r="E6" s="24"/>
    </row>
    <row r="7" spans="1:7" s="4" customFormat="1" ht="21" customHeight="1" x14ac:dyDescent="0.45">
      <c r="A7" s="10"/>
      <c r="B7" s="56" t="s">
        <v>6</v>
      </c>
      <c r="C7" s="56"/>
      <c r="D7" s="56"/>
      <c r="E7" s="56"/>
      <c r="F7" s="30"/>
      <c r="G7" s="30"/>
    </row>
    <row r="8" spans="1:7" s="4" customFormat="1" ht="21" customHeight="1" x14ac:dyDescent="0.45">
      <c r="A8" s="10"/>
      <c r="B8" s="60" t="s">
        <v>7</v>
      </c>
      <c r="C8" s="60"/>
      <c r="D8" s="41">
        <f>SUM($D$5*3)</f>
        <v>3</v>
      </c>
      <c r="E8" s="42" t="s">
        <v>18</v>
      </c>
      <c r="F8" s="5"/>
      <c r="G8" s="7"/>
    </row>
    <row r="9" spans="1:7" s="4" customFormat="1" ht="21" customHeight="1" x14ac:dyDescent="0.45">
      <c r="A9" s="10"/>
      <c r="B9" s="61" t="s">
        <v>8</v>
      </c>
      <c r="C9" s="61"/>
      <c r="D9" s="41">
        <f t="shared" ref="D9:D11" si="0">SUM($D$5*3)</f>
        <v>3</v>
      </c>
      <c r="E9" s="42" t="s">
        <v>18</v>
      </c>
      <c r="F9" s="5"/>
      <c r="G9" s="7"/>
    </row>
    <row r="10" spans="1:7" s="4" customFormat="1" ht="21" customHeight="1" x14ac:dyDescent="0.45">
      <c r="A10" s="10"/>
      <c r="B10" s="27" t="s">
        <v>37</v>
      </c>
      <c r="C10" s="27"/>
      <c r="D10" s="41">
        <f t="shared" si="0"/>
        <v>3</v>
      </c>
      <c r="E10" s="42" t="s">
        <v>18</v>
      </c>
      <c r="F10" s="5"/>
      <c r="G10" s="7"/>
    </row>
    <row r="11" spans="1:7" s="4" customFormat="1" ht="21" customHeight="1" x14ac:dyDescent="0.45">
      <c r="A11" s="10"/>
      <c r="B11" s="61" t="s">
        <v>14</v>
      </c>
      <c r="C11" s="61"/>
      <c r="D11" s="41">
        <f t="shared" si="0"/>
        <v>3</v>
      </c>
      <c r="E11" s="42" t="s">
        <v>18</v>
      </c>
      <c r="F11" s="5"/>
      <c r="G11" s="7"/>
    </row>
    <row r="12" spans="1:7" s="4" customFormat="1" ht="21" customHeight="1" x14ac:dyDescent="0.45">
      <c r="A12" s="10"/>
      <c r="B12" s="62" t="s">
        <v>26</v>
      </c>
      <c r="C12" s="62"/>
      <c r="D12" s="37">
        <f>SUM($D$5*6)</f>
        <v>6</v>
      </c>
      <c r="E12" s="44" t="s">
        <v>18</v>
      </c>
      <c r="F12" s="5"/>
      <c r="G12" s="7"/>
    </row>
    <row r="13" spans="1:7" s="4" customFormat="1" ht="21" customHeight="1" x14ac:dyDescent="0.45">
      <c r="A13" s="10"/>
      <c r="B13" s="62" t="s">
        <v>25</v>
      </c>
      <c r="C13" s="62"/>
      <c r="D13" s="5">
        <f>SUM($D$5*20)</f>
        <v>20</v>
      </c>
      <c r="E13" s="44" t="s">
        <v>18</v>
      </c>
      <c r="F13" s="6"/>
    </row>
    <row r="14" spans="1:7" s="4" customFormat="1" ht="21" customHeight="1" x14ac:dyDescent="0.45">
      <c r="A14" s="10"/>
      <c r="B14" s="62" t="s">
        <v>27</v>
      </c>
      <c r="C14" s="62"/>
      <c r="D14" s="5">
        <f>ROUNDUP(F14,0)</f>
        <v>1</v>
      </c>
      <c r="E14" s="26" t="s">
        <v>10</v>
      </c>
      <c r="F14" s="5">
        <f>SUM($D$5*0.21)</f>
        <v>0.21</v>
      </c>
      <c r="G14" s="7"/>
    </row>
    <row r="15" spans="1:7" ht="21" customHeight="1" x14ac:dyDescent="0.45">
      <c r="A15" s="11"/>
      <c r="B15" s="62" t="s">
        <v>28</v>
      </c>
      <c r="C15" s="62"/>
      <c r="D15" s="5">
        <f>ROUNDUP(F15,0)</f>
        <v>2</v>
      </c>
      <c r="E15" s="26" t="s">
        <v>39</v>
      </c>
      <c r="F15" s="5">
        <f>SUM($D$5*2)</f>
        <v>2</v>
      </c>
      <c r="G15" s="31"/>
    </row>
    <row r="16" spans="1:7" ht="21" customHeight="1" x14ac:dyDescent="0.45">
      <c r="A16" s="11"/>
      <c r="B16" s="62" t="s">
        <v>38</v>
      </c>
      <c r="C16" s="62"/>
      <c r="D16" s="5">
        <f t="shared" ref="D16:D17" si="1">ROUNDUP(F16,0)</f>
        <v>2</v>
      </c>
      <c r="E16" s="26" t="s">
        <v>39</v>
      </c>
      <c r="F16" s="5">
        <f t="shared" ref="F16" si="2">SUM($D$5*2)</f>
        <v>2</v>
      </c>
      <c r="G16" s="66" t="s">
        <v>36</v>
      </c>
    </row>
    <row r="17" spans="1:7" ht="21" customHeight="1" x14ac:dyDescent="0.45">
      <c r="A17" s="11"/>
      <c r="B17" s="62" t="s">
        <v>35</v>
      </c>
      <c r="C17" s="62"/>
      <c r="D17" s="5">
        <f t="shared" si="1"/>
        <v>1</v>
      </c>
      <c r="E17" s="26" t="s">
        <v>39</v>
      </c>
      <c r="F17" s="5">
        <f>SUM($D$5*1)</f>
        <v>1</v>
      </c>
      <c r="G17" s="67"/>
    </row>
    <row r="18" spans="1:7" ht="21" customHeight="1" x14ac:dyDescent="0.45">
      <c r="A18" s="11"/>
      <c r="B18" s="62" t="s">
        <v>29</v>
      </c>
      <c r="C18" s="62"/>
      <c r="D18" s="5">
        <f>SUM(D15*2)</f>
        <v>4</v>
      </c>
      <c r="E18" s="26" t="s">
        <v>40</v>
      </c>
      <c r="F18" s="34"/>
    </row>
    <row r="19" spans="1:7" ht="21" customHeight="1" x14ac:dyDescent="0.45">
      <c r="A19" s="11"/>
      <c r="B19" s="62" t="s">
        <v>30</v>
      </c>
      <c r="C19" s="62"/>
      <c r="D19" s="5">
        <f>ROUNDUP(F19,0)</f>
        <v>1</v>
      </c>
      <c r="E19" s="26" t="s">
        <v>39</v>
      </c>
      <c r="F19" s="5">
        <f>SUM(D5*0.5)</f>
        <v>0.5</v>
      </c>
      <c r="G19" s="31"/>
    </row>
    <row r="20" spans="1:7" ht="21" customHeight="1" x14ac:dyDescent="0.45">
      <c r="A20" s="11"/>
      <c r="B20" s="61" t="s">
        <v>9</v>
      </c>
      <c r="C20" s="61"/>
      <c r="D20" s="39">
        <f>ROUNDUP(F20,0)</f>
        <v>1</v>
      </c>
      <c r="E20" s="42" t="s">
        <v>18</v>
      </c>
      <c r="F20" s="36">
        <f>SUM(D5*0.2)</f>
        <v>0.2</v>
      </c>
      <c r="G20" s="7"/>
    </row>
    <row r="21" spans="1:7" ht="21" customHeight="1" thickBot="1" x14ac:dyDescent="0.5">
      <c r="A21" s="11"/>
      <c r="B21" s="63" t="s">
        <v>34</v>
      </c>
      <c r="C21" s="63"/>
      <c r="D21" s="45">
        <f>SUM($D$5*2)</f>
        <v>2</v>
      </c>
      <c r="E21" s="46" t="s">
        <v>18</v>
      </c>
      <c r="F21" s="35"/>
      <c r="G21" s="32"/>
    </row>
    <row r="22" spans="1:7" ht="15" customHeight="1" x14ac:dyDescent="0.45">
      <c r="A22" s="11"/>
      <c r="B22" s="68"/>
      <c r="C22" s="68"/>
      <c r="D22" s="68"/>
      <c r="E22" s="68"/>
    </row>
    <row r="23" spans="1:7" ht="21" customHeight="1" x14ac:dyDescent="0.45">
      <c r="A23" s="11"/>
      <c r="B23" s="64" t="s">
        <v>12</v>
      </c>
      <c r="C23" s="64"/>
      <c r="D23" s="64"/>
      <c r="E23" s="64"/>
      <c r="F23" s="64"/>
      <c r="G23" s="64"/>
    </row>
    <row r="24" spans="1:7" ht="15" customHeight="1" x14ac:dyDescent="0.45">
      <c r="A24" s="11"/>
    </row>
    <row r="25" spans="1:7" ht="18" x14ac:dyDescent="0.45">
      <c r="A25" s="11"/>
      <c r="B25" s="52" t="s">
        <v>1</v>
      </c>
      <c r="C25" s="52"/>
      <c r="D25" s="52"/>
      <c r="E25" s="52"/>
      <c r="F25" s="52"/>
      <c r="G25" s="52"/>
    </row>
    <row r="26" spans="1:7" ht="15.75" x14ac:dyDescent="0.45">
      <c r="A26" s="11"/>
      <c r="B26" s="48" t="s">
        <v>2</v>
      </c>
      <c r="C26" s="48"/>
      <c r="D26" s="48"/>
      <c r="E26" s="48"/>
      <c r="F26" s="48"/>
      <c r="G26" s="48"/>
    </row>
    <row r="27" spans="1:7" ht="15.75" x14ac:dyDescent="0.45">
      <c r="A27" s="11"/>
      <c r="B27" s="65" t="s">
        <v>3</v>
      </c>
      <c r="C27" s="65"/>
      <c r="D27" s="65"/>
      <c r="E27" s="65"/>
      <c r="F27" s="65"/>
      <c r="G27" s="65"/>
    </row>
  </sheetData>
  <sheetProtection algorithmName="SHA-512" hashValue="UGxB7eful3fcfwjL0UC9GIoVI5fxekTbLnAj60lphNKHrYeIz2FnAig6eDTqPENnGFSj4yKakVrFCnGG5+EgqQ==" saltValue="BvOIcNXUA6NXMSKyCjgwwA==" spinCount="100000" sheet="1" objects="1" scenarios="1" selectLockedCells="1"/>
  <protectedRanges>
    <protectedRange algorithmName="SHA-512" hashValue="v0KngRc/v06Usl/ZhH3cAAdxbshwhLU8EL+QD1iVwkrWbGMNkFSHLujMXgkVGuklv2WBdEab+DTrrCzJJFdGfQ==" saltValue="o5U82mu3EGYjKAnWEmb3Kw==" spinCount="100000" sqref="D20" name="Range1_4"/>
    <protectedRange algorithmName="SHA-512" hashValue="v0KngRc/v06Usl/ZhH3cAAdxbshwhLU8EL+QD1iVwkrWbGMNkFSHLujMXgkVGuklv2WBdEab+DTrrCzJJFdGfQ==" saltValue="o5U82mu3EGYjKAnWEmb3Kw==" spinCount="100000" sqref="F11" name="Range1_9"/>
    <protectedRange algorithmName="SHA-512" hashValue="v0KngRc/v06Usl/ZhH3cAAdxbshwhLU8EL+QD1iVwkrWbGMNkFSHLujMXgkVGuklv2WBdEab+DTrrCzJJFdGfQ==" saltValue="o5U82mu3EGYjKAnWEmb3Kw==" spinCount="100000" sqref="D15" name="Range1_2_1"/>
    <protectedRange algorithmName="SHA-512" hashValue="v0KngRc/v06Usl/ZhH3cAAdxbshwhLU8EL+QD1iVwkrWbGMNkFSHLujMXgkVGuklv2WBdEab+DTrrCzJJFdGfQ==" saltValue="o5U82mu3EGYjKAnWEmb3Kw==" spinCount="100000" sqref="D14" name="Range1_3_1"/>
    <protectedRange algorithmName="SHA-512" hashValue="v0KngRc/v06Usl/ZhH3cAAdxbshwhLU8EL+QD1iVwkrWbGMNkFSHLujMXgkVGuklv2WBdEab+DTrrCzJJFdGfQ==" saltValue="o5U82mu3EGYjKAnWEmb3Kw==" spinCount="100000" sqref="D13" name="Range1_9_1"/>
  </protectedRanges>
  <mergeCells count="26">
    <mergeCell ref="B5:C5"/>
    <mergeCell ref="B1:E1"/>
    <mergeCell ref="B2:G2"/>
    <mergeCell ref="B3:C3"/>
    <mergeCell ref="D3:E3"/>
    <mergeCell ref="B4:C4"/>
    <mergeCell ref="B18:C18"/>
    <mergeCell ref="B7:E7"/>
    <mergeCell ref="B8:C8"/>
    <mergeCell ref="B9:C9"/>
    <mergeCell ref="B11:C11"/>
    <mergeCell ref="B12:C12"/>
    <mergeCell ref="B13:C13"/>
    <mergeCell ref="B14:C14"/>
    <mergeCell ref="B15:C15"/>
    <mergeCell ref="B16:C16"/>
    <mergeCell ref="G16:G17"/>
    <mergeCell ref="B17:C17"/>
    <mergeCell ref="B26:G26"/>
    <mergeCell ref="B27:G27"/>
    <mergeCell ref="B19:C19"/>
    <mergeCell ref="B20:C20"/>
    <mergeCell ref="B21:C21"/>
    <mergeCell ref="B22:E22"/>
    <mergeCell ref="B23:G23"/>
    <mergeCell ref="B25:G25"/>
  </mergeCells>
  <hyperlinks>
    <hyperlink ref="B27" r:id="rId1" xr:uid="{3E0C926F-6F17-4A98-976C-03BDBCA90907}"/>
    <hyperlink ref="B23:E23" location="'Calculator Menu'!A1" display=" &lt; RETURN TO MENU" xr:uid="{A32708A2-C0B8-415A-84DF-11F16DE1B00D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ignoredErrors>
    <ignoredError sqref="D18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 Menu</vt:lpstr>
      <vt:lpstr>DEB Calculator</vt:lpstr>
      <vt:lpstr>SRP 1 Calculator</vt:lpstr>
      <vt:lpstr>SRP 2 Calculator</vt:lpstr>
      <vt:lpstr>SRP 3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Murray Davies</dc:creator>
  <cp:keywords/>
  <dc:description/>
  <cp:lastModifiedBy>Gordon Stevens</cp:lastModifiedBy>
  <cp:revision/>
  <dcterms:created xsi:type="dcterms:W3CDTF">2020-08-26T20:36:23Z</dcterms:created>
  <dcterms:modified xsi:type="dcterms:W3CDTF">2025-04-09T04:31:27Z</dcterms:modified>
  <cp:category/>
  <cp:contentStatus/>
</cp:coreProperties>
</file>