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Gordons Documents\Work Documents\Excel_Data\Erosion\Sediment\"/>
    </mc:Choice>
  </mc:AlternateContent>
  <xr:revisionPtr revIDLastSave="0" documentId="13_ncr:1_{37872C60-D165-4437-BF84-17C7AD8C29AE}" xr6:coauthVersionLast="47" xr6:coauthVersionMax="47" xr10:uidLastSave="{00000000-0000-0000-0000-000000000000}"/>
  <bookViews>
    <workbookView xWindow="14303" yWindow="-1778" windowWidth="22695" windowHeight="14596" xr2:uid="{00000000-000D-0000-FFFF-FFFF00000000}"/>
  </bookViews>
  <sheets>
    <sheet name="Silt Fence Calculator Menu" sheetId="1" r:id="rId1"/>
    <sheet name="Silt Fence Calculator" sheetId="2" r:id="rId2"/>
    <sheet name="Super Silt Fence Calculato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D16" i="3" s="1"/>
  <c r="F15" i="3"/>
  <c r="D15" i="3" s="1"/>
  <c r="F14" i="3"/>
  <c r="D14" i="3" s="1"/>
  <c r="F13" i="3"/>
  <c r="D13" i="3" s="1"/>
  <c r="F10" i="3" l="1"/>
  <c r="D10" i="3" s="1"/>
  <c r="F9" i="3"/>
  <c r="D9" i="3" s="1"/>
  <c r="F8" i="3"/>
  <c r="D8" i="3" l="1"/>
  <c r="F13" i="2" l="1"/>
  <c r="D13" i="2" s="1"/>
  <c r="F8" i="2" l="1"/>
  <c r="D8" i="2" s="1"/>
  <c r="F11" i="3" l="1"/>
  <c r="F11" i="2" l="1"/>
  <c r="D11" i="2" s="1"/>
  <c r="F9" i="2"/>
  <c r="D11" i="3" l="1"/>
  <c r="F12" i="3" s="1"/>
  <c r="D12" i="3" s="1"/>
  <c r="F7" i="3"/>
  <c r="F14" i="2"/>
  <c r="D14" i="2" s="1"/>
  <c r="F12" i="2"/>
  <c r="D12" i="2" s="1"/>
  <c r="D9" i="2"/>
  <c r="F10" i="2" s="1"/>
  <c r="D10" i="2" s="1"/>
  <c r="F7" i="2"/>
  <c r="D7" i="2" s="1"/>
  <c r="D7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<sst xmlns="http://schemas.openxmlformats.org/spreadsheetml/2006/main" count="82" uniqueCount="35">
  <si>
    <t>WHAT TYPE OF FENCE YOU NEED?</t>
  </si>
  <si>
    <t>SILT FENCE (SF)</t>
  </si>
  <si>
    <t>SUPER SILT FENCE (SF)</t>
  </si>
  <si>
    <t>TO PLACE AN ORDER OR QUOTE</t>
  </si>
  <si>
    <t>0800 60 60 20</t>
  </si>
  <si>
    <t>sales@geofabrics.co.nz</t>
  </si>
  <si>
    <t>DESCRIPTION</t>
  </si>
  <si>
    <t>QTY</t>
  </si>
  <si>
    <t>Insert length of the fence to be built</t>
  </si>
  <si>
    <t>m</t>
  </si>
  <si>
    <t>COMPONENTS LIST</t>
  </si>
  <si>
    <t>roll/s</t>
  </si>
  <si>
    <t>Super Silt Fence Fabric (50m roll)</t>
  </si>
  <si>
    <t>Super Silt Fence Mesh (50m roll)</t>
  </si>
  <si>
    <t>coil/s</t>
  </si>
  <si>
    <t>Silt fence fabric (100m roll)</t>
  </si>
  <si>
    <t xml:space="preserve">Steel Y Post - 1.5m  </t>
  </si>
  <si>
    <t>Steel Y Post Safety Cap - 100 per bag</t>
  </si>
  <si>
    <t>each</t>
  </si>
  <si>
    <t>bag/s</t>
  </si>
  <si>
    <t>box/s</t>
  </si>
  <si>
    <t>Silt fence Wire 2.5mm Soft  (coils 25kg - 650m)</t>
  </si>
  <si>
    <t>Silt fence Wire Strainer</t>
  </si>
  <si>
    <t>Silt fence Pins - 100 per bag</t>
  </si>
  <si>
    <t>Silt fence Clips - 100 per box</t>
  </si>
  <si>
    <t>OPTIONAL ACCESSORIES</t>
  </si>
  <si>
    <t>Steel Y Post Driver</t>
  </si>
  <si>
    <t>Post Puller Chain (1m Chain)</t>
  </si>
  <si>
    <t>Wire Jenny Permanent 4 Arm with Spike</t>
  </si>
  <si>
    <t xml:space="preserve">Silt fence fabric (50m roll)  </t>
  </si>
  <si>
    <t>COMMENT</t>
  </si>
  <si>
    <t>Use either option</t>
  </si>
  <si>
    <t>Super Silt Fence Fabric (100m roll)</t>
  </si>
  <si>
    <t>Super Silt Fence Mesh (100m roll)</t>
  </si>
  <si>
    <t xml:space="preserve">Steel Y Post - 1.8m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</si>
</sst>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"/>
  </numFmts>
  <fonts count="14" x14ac:knownFonts="1">
    <font>
      <sz val="11"/>
      <color theme="1"/>
      <name val="Arial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rgb="FF004250"/>
      <name val="Calibri"/>
      <family val="2"/>
    </font>
    <font>
      <b/>
      <u/>
      <sz val="12"/>
      <color rgb="FF004250"/>
      <name val="Arial"/>
      <family val="2"/>
    </font>
    <font>
      <i/>
      <sz val="11"/>
      <color theme="1"/>
      <name val="Calibri"/>
      <family val="2"/>
    </font>
    <font>
      <b/>
      <u/>
      <sz val="12"/>
      <color theme="0"/>
      <name val="Arial"/>
      <family val="2"/>
    </font>
    <font>
      <u/>
      <sz val="11"/>
      <color theme="10"/>
      <name val="Arial"/>
      <family val="2"/>
    </font>
    <font>
      <b/>
      <u/>
      <sz val="16"/>
      <color theme="0"/>
      <name val="Calibri"/>
      <family val="2"/>
      <scheme val="maj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4250"/>
        <bgColor rgb="FF004250"/>
      </patternFill>
    </fill>
    <fill>
      <patternFill patternType="solid">
        <fgColor rgb="FFD0DAD5"/>
        <bgColor rgb="FFD0DAD5"/>
      </patternFill>
    </fill>
    <fill>
      <patternFill patternType="solid">
        <fgColor rgb="FFB2D235"/>
        <bgColor rgb="FFB2D23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vertical="center"/>
    </xf>
    <xf numFmtId="1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6" xfId="0" applyFont="1" applyBorder="1" applyAlignment="1">
      <alignment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1" fontId="5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1" fontId="5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" fontId="5" fillId="0" borderId="16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2" fillId="2" borderId="18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2" fillId="6" borderId="21" xfId="0" applyFont="1" applyFill="1" applyBorder="1" applyAlignment="1">
      <alignment horizontal="center" vertical="center"/>
    </xf>
    <xf numFmtId="0" fontId="3" fillId="0" borderId="18" xfId="0" applyFont="1" applyBorder="1"/>
    <xf numFmtId="0" fontId="9" fillId="0" borderId="18" xfId="0" applyFont="1" applyBorder="1" applyAlignment="1">
      <alignment vertical="center"/>
    </xf>
    <xf numFmtId="1" fontId="5" fillId="0" borderId="25" xfId="0" applyNumberFormat="1" applyFont="1" applyBorder="1" applyAlignment="1">
      <alignment horizontal="center" vertical="center"/>
    </xf>
    <xf numFmtId="0" fontId="5" fillId="6" borderId="21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4" fontId="5" fillId="0" borderId="16" xfId="0" applyNumberFormat="1" applyFont="1" applyBorder="1"/>
    <xf numFmtId="0" fontId="5" fillId="6" borderId="0" xfId="0" applyFont="1" applyFill="1"/>
    <xf numFmtId="0" fontId="5" fillId="0" borderId="2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6" borderId="21" xfId="0" applyFont="1" applyFill="1" applyBorder="1"/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vertical="center"/>
    </xf>
    <xf numFmtId="0" fontId="0" fillId="7" borderId="18" xfId="0" applyFill="1" applyBorder="1"/>
    <xf numFmtId="0" fontId="7" fillId="4" borderId="7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/>
    <xf numFmtId="0" fontId="8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12" fillId="3" borderId="4" xfId="1" applyFont="1" applyFill="1" applyBorder="1" applyAlignment="1">
      <alignment horizontal="center" vertical="center"/>
    </xf>
    <xf numFmtId="0" fontId="12" fillId="0" borderId="5" xfId="1" applyFont="1" applyBorder="1"/>
    <xf numFmtId="0" fontId="12" fillId="0" borderId="6" xfId="1" applyFont="1" applyBorder="1"/>
    <xf numFmtId="0" fontId="12" fillId="3" borderId="7" xfId="1" applyFont="1" applyFill="1" applyBorder="1" applyAlignment="1">
      <alignment horizontal="center" vertical="center"/>
    </xf>
    <xf numFmtId="0" fontId="12" fillId="0" borderId="2" xfId="1" applyFont="1" applyBorder="1"/>
    <xf numFmtId="0" fontId="12" fillId="0" borderId="8" xfId="1" applyFont="1" applyBorder="1"/>
    <xf numFmtId="0" fontId="6" fillId="3" borderId="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5" fillId="6" borderId="28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2" fillId="2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/>
    <xf numFmtId="0" fontId="5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3" fillId="0" borderId="15" xfId="0" applyFont="1" applyBorder="1"/>
    <xf numFmtId="0" fontId="6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10" fillId="3" borderId="7" xfId="0" applyFont="1" applyFill="1" applyBorder="1" applyAlignment="1">
      <alignment horizontal="center" vertical="center"/>
    </xf>
    <xf numFmtId="0" fontId="3" fillId="0" borderId="16" xfId="0" applyFont="1" applyBorder="1"/>
    <xf numFmtId="0" fontId="7" fillId="4" borderId="18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5" fillId="6" borderId="3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413997</xdr:colOff>
      <xdr:row>4</xdr:row>
      <xdr:rowOff>39645</xdr:rowOff>
    </xdr:from>
    <xdr:to>
      <xdr:col>7</xdr:col>
      <xdr:colOff>4629151</xdr:colOff>
      <xdr:row>17</xdr:row>
      <xdr:rowOff>71437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2D85A49-2390-EBAE-91CC-51A818895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4147" y="1639845"/>
          <a:ext cx="4215154" cy="3279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45151</xdr:colOff>
      <xdr:row>5</xdr:row>
      <xdr:rowOff>1</xdr:rowOff>
    </xdr:from>
    <xdr:to>
      <xdr:col>7</xdr:col>
      <xdr:colOff>4971509</xdr:colOff>
      <xdr:row>17</xdr:row>
      <xdr:rowOff>80963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06F3416-0DF4-9354-8025-0669D57B0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5301" y="1724026"/>
          <a:ext cx="4926358" cy="318611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eofabrics.co.n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geofabrics.co.n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sales@geofabrics.co.nz" TargetMode="External"/><Relationship Id="rId1" Type="http://schemas.openxmlformats.org/officeDocument/2006/relationships/hyperlink" Target="mailto:sales@geofabrics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showRowColHeaders="0" tabSelected="1" workbookViewId="0">
      <selection activeCell="B3" sqref="B3:E3"/>
    </sheetView>
  </sheetViews>
  <sheetFormatPr defaultColWidth="0" defaultRowHeight="15" customHeight="1" zeroHeight="1" x14ac:dyDescent="0.2"/>
  <cols>
    <col min="1" max="1" width="0.875" style="70" customWidth="1"/>
    <col min="2" max="2" width="8" customWidth="1"/>
    <col min="3" max="3" width="29.5" customWidth="1"/>
    <col min="4" max="5" width="8" customWidth="1"/>
    <col min="6" max="6" width="7.75" hidden="1" customWidth="1"/>
    <col min="7" max="7" width="8" hidden="1" customWidth="1"/>
    <col min="8" max="27" width="7.625" hidden="1" customWidth="1"/>
    <col min="28" max="16384" width="12.625" hidden="1"/>
  </cols>
  <sheetData>
    <row r="1" spans="2:27" ht="67.5" customHeight="1" x14ac:dyDescent="0.2">
      <c r="B1" s="77" t="e" vm="1">
        <v>#VALUE!</v>
      </c>
      <c r="C1" s="78"/>
      <c r="D1" s="78"/>
      <c r="E1" s="78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7" ht="24" customHeight="1" x14ac:dyDescent="0.2">
      <c r="B2" s="79" t="s">
        <v>0</v>
      </c>
      <c r="C2" s="74"/>
      <c r="D2" s="74"/>
      <c r="E2" s="8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27.75" customHeight="1" x14ac:dyDescent="0.35">
      <c r="B3" s="81" t="s">
        <v>1</v>
      </c>
      <c r="C3" s="82"/>
      <c r="D3" s="82"/>
      <c r="E3" s="8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7.75" customHeight="1" x14ac:dyDescent="0.35">
      <c r="B4" s="84" t="s">
        <v>2</v>
      </c>
      <c r="C4" s="85"/>
      <c r="D4" s="85"/>
      <c r="E4" s="86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x14ac:dyDescent="0.25">
      <c r="E5" s="6"/>
    </row>
    <row r="6" spans="2:27" ht="24" customHeight="1" x14ac:dyDescent="0.2">
      <c r="B6" s="87" t="s">
        <v>3</v>
      </c>
      <c r="C6" s="74"/>
      <c r="D6" s="74"/>
      <c r="E6" s="75"/>
    </row>
    <row r="7" spans="2:27" ht="21" customHeight="1" x14ac:dyDescent="0.2">
      <c r="B7" s="73" t="s">
        <v>4</v>
      </c>
      <c r="C7" s="74"/>
      <c r="D7" s="74"/>
      <c r="E7" s="75"/>
    </row>
    <row r="8" spans="2:27" ht="20.25" customHeight="1" x14ac:dyDescent="0.2">
      <c r="B8" s="76" t="s">
        <v>5</v>
      </c>
      <c r="C8" s="74"/>
      <c r="D8" s="74"/>
      <c r="E8" s="75"/>
    </row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sheetProtection algorithmName="SHA-512" hashValue="FcdFix+QY+qPilkfLyMe3gTDXZT84Sp2HWuuN/6+Pc8ZVRNCdf67jK1fgCQrWBoehdylYrRroO8/EBjtDGOieQ==" saltValue="GCAA1Iz4ESu9kde57aYBkA==" spinCount="100000" sheet="1" objects="1" scenarios="1"/>
  <mergeCells count="7">
    <mergeCell ref="B7:E7"/>
    <mergeCell ref="B8:E8"/>
    <mergeCell ref="B1:E1"/>
    <mergeCell ref="B2:E2"/>
    <mergeCell ref="B3:E3"/>
    <mergeCell ref="B4:E4"/>
    <mergeCell ref="B6:E6"/>
  </mergeCells>
  <hyperlinks>
    <hyperlink ref="B8" r:id="rId1" xr:uid="{00000000-0004-0000-0000-000000000000}"/>
    <hyperlink ref="B3:E3" location="'Silt Fence Calculator'!A1" display="SILT FENCE (SF)" xr:uid="{A15773EB-8ED6-43DF-887A-9F9BEC459BAE}"/>
    <hyperlink ref="B4:E4" location="'Super Silt Fence Calculator'!A1" display="SUPER SILT FENCE (SF)" xr:uid="{92B6511E-E3E0-49BB-8B9B-AE7C883EA868}"/>
  </hyperlinks>
  <pageMargins left="0.70866141732283472" right="0.70866141732283472" top="0.74803149606299213" bottom="0.74803149606299213" header="0" footer="0"/>
  <pageSetup paperSize="9" orientation="landscape" r:id="rId2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07"/>
  <sheetViews>
    <sheetView showGridLines="0" showRowColHeaders="0" workbookViewId="0">
      <selection activeCell="D4" sqref="D4"/>
    </sheetView>
  </sheetViews>
  <sheetFormatPr defaultColWidth="0" defaultRowHeight="15" customHeight="1" zeroHeight="1" x14ac:dyDescent="0.2"/>
  <cols>
    <col min="1" max="1" width="0.875" style="69" customWidth="1"/>
    <col min="2" max="2" width="8.125" customWidth="1"/>
    <col min="3" max="3" width="29.375" customWidth="1"/>
    <col min="4" max="4" width="8.125" customWidth="1"/>
    <col min="5" max="5" width="6.625" customWidth="1"/>
    <col min="6" max="6" width="7.75" hidden="1" customWidth="1"/>
    <col min="7" max="7" width="12.625" customWidth="1"/>
    <col min="8" max="8" width="65.625" customWidth="1"/>
    <col min="9" max="12" width="8" hidden="1" customWidth="1"/>
    <col min="13" max="15" width="7.625" hidden="1" customWidth="1"/>
    <col min="16" max="25" width="8" hidden="1" customWidth="1"/>
    <col min="26" max="27" width="7.625" hidden="1" customWidth="1"/>
    <col min="28" max="16384" width="12.625" hidden="1"/>
  </cols>
  <sheetData>
    <row r="1" spans="1:27" ht="60" customHeight="1" x14ac:dyDescent="0.2">
      <c r="A1" s="70"/>
      <c r="B1" s="77" t="e" vm="2">
        <v>#VALUE!</v>
      </c>
      <c r="C1" s="78"/>
      <c r="D1" s="78"/>
      <c r="E1" s="78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4" customHeight="1" x14ac:dyDescent="0.2">
      <c r="A2" s="70"/>
      <c r="B2" s="87" t="s">
        <v>1</v>
      </c>
      <c r="C2" s="87"/>
      <c r="D2" s="87"/>
      <c r="E2" s="87"/>
      <c r="F2" s="87"/>
      <c r="G2" s="8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1" customHeight="1" thickBot="1" x14ac:dyDescent="0.25">
      <c r="A3" s="70"/>
      <c r="B3" s="98" t="s">
        <v>6</v>
      </c>
      <c r="C3" s="99"/>
      <c r="D3" s="100" t="s">
        <v>7</v>
      </c>
      <c r="E3" s="99"/>
      <c r="F3" s="58"/>
      <c r="G3" s="54" t="s">
        <v>30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Bot="1" x14ac:dyDescent="0.25">
      <c r="A4" s="70"/>
      <c r="B4" s="101" t="s">
        <v>8</v>
      </c>
      <c r="C4" s="102"/>
      <c r="D4" s="13">
        <v>200</v>
      </c>
      <c r="E4" s="37" t="s">
        <v>9</v>
      </c>
      <c r="F4" s="53"/>
      <c r="G4" s="5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9.75" customHeight="1" x14ac:dyDescent="0.2">
      <c r="A5" s="70"/>
      <c r="B5" s="8"/>
      <c r="C5" s="9"/>
      <c r="D5" s="10"/>
      <c r="E5" s="39"/>
      <c r="F5" s="23"/>
      <c r="G5" s="2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21" customHeight="1" thickBot="1" x14ac:dyDescent="0.25">
      <c r="A6" s="70"/>
      <c r="B6" s="46" t="s">
        <v>10</v>
      </c>
      <c r="C6" s="46"/>
      <c r="D6" s="46"/>
      <c r="E6" s="46"/>
      <c r="F6" s="47"/>
      <c r="G6" s="4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20" customFormat="1" ht="21" customHeight="1" x14ac:dyDescent="0.2">
      <c r="A7" s="71"/>
      <c r="B7" s="103" t="s">
        <v>29</v>
      </c>
      <c r="C7" s="104"/>
      <c r="D7" s="17">
        <f>ROUNDUP($F$7,0)</f>
        <v>4</v>
      </c>
      <c r="E7" s="32" t="s">
        <v>11</v>
      </c>
      <c r="F7" s="40">
        <f>$D$4/50</f>
        <v>4</v>
      </c>
      <c r="G7" s="90" t="s">
        <v>31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20" customFormat="1" ht="21" customHeight="1" x14ac:dyDescent="0.2">
      <c r="A8" s="71"/>
      <c r="B8" s="88" t="s">
        <v>15</v>
      </c>
      <c r="C8" s="89"/>
      <c r="D8" s="15">
        <f>ROUNDUP($F$8,0)</f>
        <v>2</v>
      </c>
      <c r="E8" s="26" t="s">
        <v>11</v>
      </c>
      <c r="F8" s="38">
        <f>$D$4/100</f>
        <v>2</v>
      </c>
      <c r="G8" s="91"/>
      <c r="H8" s="4"/>
      <c r="I8" s="1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20" customFormat="1" ht="21" customHeight="1" x14ac:dyDescent="0.2">
      <c r="A9" s="71"/>
      <c r="B9" s="92" t="s">
        <v>16</v>
      </c>
      <c r="C9" s="93"/>
      <c r="D9" s="11">
        <f>ROUNDUP(F9,-1)</f>
        <v>110</v>
      </c>
      <c r="E9" s="41" t="s">
        <v>18</v>
      </c>
      <c r="F9" s="38">
        <f>SUM($D$4/2)+1</f>
        <v>101</v>
      </c>
      <c r="G9" s="51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0" customFormat="1" ht="21" customHeight="1" x14ac:dyDescent="0.2">
      <c r="A10" s="71"/>
      <c r="B10" s="21" t="s">
        <v>17</v>
      </c>
      <c r="C10" s="21"/>
      <c r="D10" s="12">
        <f>F10</f>
        <v>2</v>
      </c>
      <c r="E10" s="42" t="s">
        <v>19</v>
      </c>
      <c r="F10" s="43">
        <f>ROUNDUP($D$9/100,0)</f>
        <v>2</v>
      </c>
      <c r="G10" s="5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20" customFormat="1" ht="21" customHeight="1" x14ac:dyDescent="0.2">
      <c r="A11" s="71"/>
      <c r="B11" s="92" t="s">
        <v>21</v>
      </c>
      <c r="C11" s="93"/>
      <c r="D11" s="15">
        <f>ROUNDUP(F11,0)</f>
        <v>1</v>
      </c>
      <c r="E11" s="26" t="s">
        <v>14</v>
      </c>
      <c r="F11" s="38">
        <f>SUM($D$4/600)</f>
        <v>0.33333333333333331</v>
      </c>
      <c r="G11" s="5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20" customFormat="1" ht="21" customHeight="1" x14ac:dyDescent="0.2">
      <c r="A12" s="71"/>
      <c r="B12" s="92" t="s">
        <v>22</v>
      </c>
      <c r="C12" s="93"/>
      <c r="D12" s="11">
        <f t="shared" ref="D12" si="0">ROUNDUP(F12,0)</f>
        <v>4</v>
      </c>
      <c r="E12" s="41" t="s">
        <v>18</v>
      </c>
      <c r="F12" s="38">
        <f>SUM($D$4/50)</f>
        <v>4</v>
      </c>
      <c r="G12" s="2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20" customFormat="1" ht="21" customHeight="1" x14ac:dyDescent="0.2">
      <c r="A13" s="71"/>
      <c r="B13" s="94" t="s">
        <v>23</v>
      </c>
      <c r="C13" s="95"/>
      <c r="D13" s="18">
        <f>ROUNDUP(F13,0)</f>
        <v>8</v>
      </c>
      <c r="E13" s="42" t="s">
        <v>19</v>
      </c>
      <c r="F13" s="44">
        <f>+SUM($D$4*4/100)</f>
        <v>8</v>
      </c>
      <c r="G13" s="105" t="s">
        <v>31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20" customFormat="1" ht="21" customHeight="1" thickBot="1" x14ac:dyDescent="0.25">
      <c r="A14" s="71"/>
      <c r="B14" s="96" t="s">
        <v>24</v>
      </c>
      <c r="C14" s="97"/>
      <c r="D14" s="22">
        <f>ROUNDUP(F14,0)</f>
        <v>8</v>
      </c>
      <c r="E14" s="45" t="s">
        <v>20</v>
      </c>
      <c r="F14" s="59">
        <f>+SUM($D$4*4/100)</f>
        <v>8</v>
      </c>
      <c r="G14" s="10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20" customFormat="1" ht="15" customHeight="1" x14ac:dyDescent="0.2">
      <c r="A15" s="71"/>
      <c r="B15" s="24"/>
      <c r="C15" s="25"/>
      <c r="D15" s="15"/>
      <c r="E15" s="26"/>
      <c r="F15" s="23"/>
      <c r="G15" s="2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20" customFormat="1" ht="21" customHeight="1" thickBot="1" x14ac:dyDescent="0.25">
      <c r="A16" s="71"/>
      <c r="B16" s="107" t="s">
        <v>25</v>
      </c>
      <c r="C16" s="108"/>
      <c r="D16" s="108"/>
      <c r="E16" s="108"/>
      <c r="F16" s="58"/>
      <c r="G16" s="4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20" customFormat="1" ht="21" customHeight="1" x14ac:dyDescent="0.2">
      <c r="A17" s="71"/>
      <c r="B17" s="16" t="s">
        <v>26</v>
      </c>
      <c r="C17" s="19"/>
      <c r="D17" s="17">
        <v>1</v>
      </c>
      <c r="E17" s="32" t="s">
        <v>18</v>
      </c>
      <c r="F17" s="60"/>
      <c r="G17" s="4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20" customFormat="1" ht="21" customHeight="1" x14ac:dyDescent="0.2">
      <c r="A18" s="71"/>
      <c r="B18" s="33" t="s">
        <v>27</v>
      </c>
      <c r="C18" s="34"/>
      <c r="D18" s="35">
        <v>1</v>
      </c>
      <c r="E18" s="36" t="s">
        <v>18</v>
      </c>
      <c r="F18" s="50"/>
      <c r="G18" s="4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20" customFormat="1" ht="21" customHeight="1" thickBot="1" x14ac:dyDescent="0.25">
      <c r="A19" s="71"/>
      <c r="B19" s="28" t="s">
        <v>28</v>
      </c>
      <c r="C19" s="29"/>
      <c r="D19" s="30">
        <v>1</v>
      </c>
      <c r="E19" s="31" t="s">
        <v>18</v>
      </c>
      <c r="F19" s="53"/>
      <c r="G19" s="5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" customHeight="1" x14ac:dyDescent="0.25">
      <c r="A20" s="70"/>
      <c r="E20" s="6"/>
    </row>
    <row r="21" spans="1:27" ht="18.75" x14ac:dyDescent="0.2">
      <c r="A21" s="70"/>
      <c r="B21" s="109" t="s">
        <v>3</v>
      </c>
      <c r="C21" s="109"/>
      <c r="D21" s="109"/>
      <c r="E21" s="109"/>
      <c r="F21" s="109"/>
      <c r="G21" s="109"/>
    </row>
    <row r="22" spans="1:27" ht="21" customHeight="1" x14ac:dyDescent="0.2">
      <c r="A22" s="70"/>
      <c r="B22" s="73" t="s">
        <v>4</v>
      </c>
      <c r="C22" s="73"/>
      <c r="D22" s="73"/>
      <c r="E22" s="73"/>
      <c r="F22" s="73"/>
      <c r="G22" s="73"/>
    </row>
    <row r="23" spans="1:27" ht="20.25" customHeight="1" x14ac:dyDescent="0.2">
      <c r="A23" s="70"/>
      <c r="B23" s="76" t="s">
        <v>5</v>
      </c>
      <c r="C23" s="76"/>
      <c r="D23" s="76"/>
      <c r="E23" s="76"/>
      <c r="F23" s="76"/>
      <c r="G23" s="76"/>
    </row>
    <row r="28" spans="1:27" ht="15.75" hidden="1" customHeight="1" x14ac:dyDescent="0.2"/>
    <row r="29" spans="1:27" ht="15.75" hidden="1" customHeight="1" x14ac:dyDescent="0.2"/>
    <row r="30" spans="1:27" ht="15.75" hidden="1" customHeight="1" x14ac:dyDescent="0.2"/>
    <row r="31" spans="1:27" ht="15.75" hidden="1" customHeight="1" x14ac:dyDescent="0.2"/>
    <row r="32" spans="1:27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</sheetData>
  <sheetProtection algorithmName="SHA-512" hashValue="RPZUOk7q1nDP3CCQYHl8kcO8XzQBeMw49hkgaJuErffzNmjvzEz69phqY/rev7a/OdsZgd6/8XNt/k2zy1mSrw==" saltValue="PP6hF7wEFbIHKfO//liwnQ==" spinCount="100000" sheet="1" objects="1" scenarios="1" selectLockedCells="1"/>
  <mergeCells count="18">
    <mergeCell ref="G13:G14"/>
    <mergeCell ref="B16:E16"/>
    <mergeCell ref="B21:G21"/>
    <mergeCell ref="B22:G22"/>
    <mergeCell ref="B23:G23"/>
    <mergeCell ref="B12:C12"/>
    <mergeCell ref="B13:C13"/>
    <mergeCell ref="B14:C14"/>
    <mergeCell ref="B1:E1"/>
    <mergeCell ref="B3:C3"/>
    <mergeCell ref="D3:E3"/>
    <mergeCell ref="B4:C4"/>
    <mergeCell ref="B7:C7"/>
    <mergeCell ref="B8:C8"/>
    <mergeCell ref="B2:G2"/>
    <mergeCell ref="G7:G8"/>
    <mergeCell ref="B9:C9"/>
    <mergeCell ref="B11:C11"/>
  </mergeCells>
  <hyperlinks>
    <hyperlink ref="B23" r:id="rId1" xr:uid="{00000000-0004-0000-0100-000000000000}"/>
  </hyperlinks>
  <pageMargins left="0.70866141732283472" right="0.70866141732283472" top="0.74803149606299213" bottom="0.74803149606299213" header="0" footer="0"/>
  <pageSetup paperSize="9" orientation="landscape"/>
  <headerFoot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8"/>
  <sheetViews>
    <sheetView showGridLines="0" showRowColHeaders="0" zoomScale="90" zoomScaleNormal="90" workbookViewId="0">
      <selection activeCell="D4" sqref="D4"/>
    </sheetView>
  </sheetViews>
  <sheetFormatPr defaultColWidth="0" defaultRowHeight="0" customHeight="1" zeroHeight="1" x14ac:dyDescent="0.2"/>
  <cols>
    <col min="1" max="1" width="0.875" style="70" customWidth="1"/>
    <col min="2" max="2" width="8.125" customWidth="1"/>
    <col min="3" max="3" width="29.375" customWidth="1"/>
    <col min="4" max="4" width="8.125" customWidth="1"/>
    <col min="5" max="5" width="6.625" customWidth="1"/>
    <col min="6" max="6" width="10.25" hidden="1" customWidth="1"/>
    <col min="7" max="7" width="12.625" customWidth="1"/>
    <col min="8" max="8" width="65.625" customWidth="1"/>
    <col min="9" max="25" width="8" hidden="1" customWidth="1"/>
    <col min="26" max="27" width="7.625" hidden="1" customWidth="1"/>
    <col min="28" max="16384" width="12.625" hidden="1"/>
  </cols>
  <sheetData>
    <row r="1" spans="1:27" ht="60" customHeight="1" x14ac:dyDescent="0.2">
      <c r="B1" s="77" t="e" vm="1">
        <v>#VALUE!</v>
      </c>
      <c r="C1" s="78"/>
      <c r="D1" s="78"/>
      <c r="E1" s="78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4" customHeight="1" x14ac:dyDescent="0.2">
      <c r="B2" s="87" t="s">
        <v>2</v>
      </c>
      <c r="C2" s="87"/>
      <c r="D2" s="87"/>
      <c r="E2" s="87"/>
      <c r="F2" s="87"/>
      <c r="G2" s="8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1" customHeight="1" thickBot="1" x14ac:dyDescent="0.25">
      <c r="B3" s="98" t="s">
        <v>6</v>
      </c>
      <c r="C3" s="99"/>
      <c r="D3" s="100" t="s">
        <v>7</v>
      </c>
      <c r="E3" s="99"/>
      <c r="F3" s="58"/>
      <c r="G3" s="54" t="s">
        <v>30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Bot="1" x14ac:dyDescent="0.25">
      <c r="A4" s="72"/>
      <c r="B4" s="101" t="s">
        <v>8</v>
      </c>
      <c r="C4" s="102"/>
      <c r="D4" s="13">
        <v>200</v>
      </c>
      <c r="E4" s="37" t="s">
        <v>9</v>
      </c>
      <c r="F4" s="53"/>
      <c r="G4" s="5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9.75" customHeight="1" x14ac:dyDescent="0.2">
      <c r="A5" s="72"/>
      <c r="B5" s="8"/>
      <c r="C5" s="9"/>
      <c r="D5" s="10"/>
      <c r="E5" s="39"/>
      <c r="F5" s="23"/>
      <c r="G5" s="2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21" customHeight="1" thickBot="1" x14ac:dyDescent="0.25">
      <c r="A6" s="72"/>
      <c r="B6" s="107" t="s">
        <v>10</v>
      </c>
      <c r="C6" s="108"/>
      <c r="D6" s="108"/>
      <c r="E6" s="108"/>
      <c r="F6" s="58"/>
      <c r="G6" s="5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1" customHeight="1" x14ac:dyDescent="0.2">
      <c r="A7" s="72"/>
      <c r="B7" s="103" t="s">
        <v>12</v>
      </c>
      <c r="C7" s="110"/>
      <c r="D7" s="17">
        <f>ROUNDUP($F$7,0)</f>
        <v>4</v>
      </c>
      <c r="E7" s="61" t="s">
        <v>11</v>
      </c>
      <c r="F7" s="67">
        <f>$D$4/50</f>
        <v>4</v>
      </c>
      <c r="G7" s="114" t="s">
        <v>31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21" customHeight="1" x14ac:dyDescent="0.2">
      <c r="A8" s="72"/>
      <c r="B8" s="88" t="s">
        <v>32</v>
      </c>
      <c r="C8" s="116"/>
      <c r="D8" s="35">
        <f>ROUNDUP($F$8,0)</f>
        <v>2</v>
      </c>
      <c r="E8" s="62" t="s">
        <v>11</v>
      </c>
      <c r="F8" s="7">
        <f>$D$4/100</f>
        <v>2</v>
      </c>
      <c r="G8" s="11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21" customHeight="1" x14ac:dyDescent="0.2">
      <c r="A9" s="72"/>
      <c r="B9" s="92" t="s">
        <v>13</v>
      </c>
      <c r="C9" s="112"/>
      <c r="D9" s="57">
        <f>ROUNDUP($F$9,0)</f>
        <v>4</v>
      </c>
      <c r="E9" s="63" t="s">
        <v>11</v>
      </c>
      <c r="F9" s="7">
        <f>$D$4/50</f>
        <v>4</v>
      </c>
      <c r="G9" s="117" t="s">
        <v>31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 x14ac:dyDescent="0.2">
      <c r="A10" s="72"/>
      <c r="B10" s="92" t="s">
        <v>33</v>
      </c>
      <c r="C10" s="112"/>
      <c r="D10" s="57">
        <f>ROUNDUP($F$10,0)</f>
        <v>2</v>
      </c>
      <c r="E10" s="63" t="s">
        <v>11</v>
      </c>
      <c r="F10" s="7">
        <f>$D$4/100</f>
        <v>2</v>
      </c>
      <c r="G10" s="11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21" customHeight="1" x14ac:dyDescent="0.25">
      <c r="A11" s="72"/>
      <c r="B11" s="92" t="s">
        <v>34</v>
      </c>
      <c r="C11" s="112"/>
      <c r="D11" s="11">
        <f>ROUNDUP(F11,-1)</f>
        <v>70</v>
      </c>
      <c r="E11" s="63" t="s">
        <v>18</v>
      </c>
      <c r="F11" s="64">
        <f>SUM($D$4/3)+1</f>
        <v>67.666666666666671</v>
      </c>
      <c r="G11" s="2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21" customHeight="1" x14ac:dyDescent="0.2">
      <c r="A12" s="72"/>
      <c r="B12" s="21" t="s">
        <v>17</v>
      </c>
      <c r="C12" s="21"/>
      <c r="D12" s="12">
        <f>F12</f>
        <v>1</v>
      </c>
      <c r="E12" s="42" t="s">
        <v>19</v>
      </c>
      <c r="F12" s="43">
        <f>ROUNDUP($D$11/100,0)</f>
        <v>1</v>
      </c>
      <c r="G12" s="5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21" customHeight="1" x14ac:dyDescent="0.2">
      <c r="A13" s="72"/>
      <c r="B13" s="92" t="s">
        <v>21</v>
      </c>
      <c r="C13" s="93"/>
      <c r="D13" s="15">
        <f>ROUNDUP(F13,0)</f>
        <v>1</v>
      </c>
      <c r="E13" s="26" t="s">
        <v>14</v>
      </c>
      <c r="F13" s="38">
        <f>SUM($D$4/600)</f>
        <v>0.33333333333333331</v>
      </c>
      <c r="G13" s="5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21" customHeight="1" x14ac:dyDescent="0.2">
      <c r="A14" s="72"/>
      <c r="B14" s="92" t="s">
        <v>22</v>
      </c>
      <c r="C14" s="93"/>
      <c r="D14" s="11">
        <f t="shared" ref="D14" si="0">ROUNDUP(F14,0)</f>
        <v>4</v>
      </c>
      <c r="E14" s="41" t="s">
        <v>18</v>
      </c>
      <c r="F14" s="38">
        <f>SUM($D$4/50)</f>
        <v>4</v>
      </c>
      <c r="G14" s="2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1" customHeight="1" x14ac:dyDescent="0.2">
      <c r="A15" s="72"/>
      <c r="B15" s="94" t="s">
        <v>23</v>
      </c>
      <c r="C15" s="95"/>
      <c r="D15" s="18">
        <f>ROUNDUP(F15,0)</f>
        <v>8</v>
      </c>
      <c r="E15" s="42" t="s">
        <v>19</v>
      </c>
      <c r="F15" s="44">
        <f>+SUM($D$4*4/100)</f>
        <v>8</v>
      </c>
      <c r="G15" s="105" t="s">
        <v>31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9.5" customHeight="1" thickBot="1" x14ac:dyDescent="0.25">
      <c r="A16" s="72"/>
      <c r="B16" s="96" t="s">
        <v>24</v>
      </c>
      <c r="C16" s="97"/>
      <c r="D16" s="22">
        <f>ROUNDUP(F16,0)</f>
        <v>8</v>
      </c>
      <c r="E16" s="45" t="s">
        <v>20</v>
      </c>
      <c r="F16" s="59">
        <f>+SUM($D$4*4/100)</f>
        <v>8</v>
      </c>
      <c r="G16" s="106"/>
    </row>
    <row r="17" spans="2:7" ht="15" customHeight="1" x14ac:dyDescent="0.25">
      <c r="B17" s="24"/>
      <c r="C17" s="55"/>
      <c r="D17" s="15"/>
      <c r="E17" s="56"/>
      <c r="F17" s="6"/>
      <c r="G17" s="6"/>
    </row>
    <row r="18" spans="2:7" ht="19.5" customHeight="1" thickBot="1" x14ac:dyDescent="0.3">
      <c r="B18" s="107" t="s">
        <v>25</v>
      </c>
      <c r="C18" s="108"/>
      <c r="D18" s="108"/>
      <c r="E18" s="108"/>
      <c r="F18" s="68"/>
      <c r="G18" s="65"/>
    </row>
    <row r="19" spans="2:7" ht="19.5" customHeight="1" x14ac:dyDescent="0.2">
      <c r="B19" s="16" t="s">
        <v>26</v>
      </c>
      <c r="C19" s="19"/>
      <c r="D19" s="17">
        <v>1</v>
      </c>
      <c r="E19" s="32" t="s">
        <v>18</v>
      </c>
      <c r="F19" s="50"/>
      <c r="G19" s="48"/>
    </row>
    <row r="20" spans="2:7" ht="19.5" customHeight="1" x14ac:dyDescent="0.2">
      <c r="B20" s="33" t="s">
        <v>27</v>
      </c>
      <c r="C20" s="34"/>
      <c r="D20" s="35">
        <v>1</v>
      </c>
      <c r="E20" s="36" t="s">
        <v>18</v>
      </c>
      <c r="F20" s="51"/>
      <c r="G20" s="49"/>
    </row>
    <row r="21" spans="2:7" ht="19.5" customHeight="1" thickBot="1" x14ac:dyDescent="0.25">
      <c r="B21" s="28" t="s">
        <v>28</v>
      </c>
      <c r="C21" s="29"/>
      <c r="D21" s="30">
        <v>1</v>
      </c>
      <c r="E21" s="31" t="s">
        <v>18</v>
      </c>
      <c r="F21" s="66"/>
      <c r="G21" s="52"/>
    </row>
    <row r="22" spans="2:7" ht="15" x14ac:dyDescent="0.25">
      <c r="B22" s="6"/>
      <c r="C22" s="6"/>
      <c r="D22" s="6"/>
      <c r="E22" s="6"/>
      <c r="F22" s="6"/>
      <c r="G22" s="6"/>
    </row>
    <row r="23" spans="2:7" ht="18.75" x14ac:dyDescent="0.2">
      <c r="B23" s="109" t="s">
        <v>3</v>
      </c>
      <c r="C23" s="109"/>
      <c r="D23" s="109"/>
      <c r="E23" s="109"/>
      <c r="F23" s="109"/>
      <c r="G23" s="109"/>
    </row>
    <row r="24" spans="2:7" ht="21" customHeight="1" x14ac:dyDescent="0.2">
      <c r="B24" s="113" t="s">
        <v>4</v>
      </c>
      <c r="C24" s="113"/>
      <c r="D24" s="113"/>
      <c r="E24" s="113"/>
      <c r="F24" s="113"/>
      <c r="G24" s="113"/>
    </row>
    <row r="25" spans="2:7" ht="20.25" customHeight="1" x14ac:dyDescent="0.2">
      <c r="B25" s="76" t="s">
        <v>5</v>
      </c>
      <c r="C25" s="76"/>
      <c r="D25" s="76"/>
      <c r="E25" s="76"/>
      <c r="F25" s="76"/>
      <c r="G25" s="76"/>
    </row>
    <row r="26" spans="2:7" ht="15.75" hidden="1" x14ac:dyDescent="0.2">
      <c r="B26" s="111" t="s">
        <v>5</v>
      </c>
      <c r="C26" s="74"/>
      <c r="D26" s="74"/>
      <c r="E26" s="75"/>
    </row>
    <row r="27" spans="2:7" ht="14.25" hidden="1" x14ac:dyDescent="0.2"/>
    <row r="28" spans="2:7" ht="14.25" hidden="1" x14ac:dyDescent="0.2"/>
    <row r="29" spans="2:7" ht="15.75" hidden="1" customHeight="1" x14ac:dyDescent="0.2"/>
    <row r="30" spans="2:7" ht="15.75" hidden="1" customHeight="1" x14ac:dyDescent="0.2"/>
    <row r="31" spans="2:7" ht="15.75" hidden="1" customHeight="1" x14ac:dyDescent="0.2"/>
    <row r="32" spans="2:7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</sheetData>
  <sheetProtection algorithmName="SHA-512" hashValue="hroMaY5txKuA8u3YotpuCW6esEPdS6ROtsp/5Lgy07A8qviE8A5mzP/m4TAgroIXTPlLchDC0Xpm1yLYlz0Tuw==" saltValue="+ArzWvnkvmejyH0SjDYjeQ==" spinCount="100000" sheet="1" objects="1" scenarios="1" selectLockedCells="1"/>
  <mergeCells count="23">
    <mergeCell ref="B10:C10"/>
    <mergeCell ref="G9:G10"/>
    <mergeCell ref="B1:E1"/>
    <mergeCell ref="B3:C3"/>
    <mergeCell ref="D3:E3"/>
    <mergeCell ref="B4:C4"/>
    <mergeCell ref="B2:G2"/>
    <mergeCell ref="B15:C15"/>
    <mergeCell ref="G15:G16"/>
    <mergeCell ref="B6:E6"/>
    <mergeCell ref="B7:C7"/>
    <mergeCell ref="B26:E26"/>
    <mergeCell ref="B9:C9"/>
    <mergeCell ref="B11:C11"/>
    <mergeCell ref="B13:C13"/>
    <mergeCell ref="B14:C14"/>
    <mergeCell ref="B16:C16"/>
    <mergeCell ref="B23:G23"/>
    <mergeCell ref="B25:G25"/>
    <mergeCell ref="B24:G24"/>
    <mergeCell ref="G7:G8"/>
    <mergeCell ref="B18:E18"/>
    <mergeCell ref="B8:C8"/>
  </mergeCells>
  <hyperlinks>
    <hyperlink ref="B26" r:id="rId1" xr:uid="{00000000-0004-0000-0200-000001000000}"/>
    <hyperlink ref="B25" r:id="rId2" xr:uid="{00000000-0004-0000-0200-000000000000}"/>
  </hyperlinks>
  <pageMargins left="0.70866141732283472" right="0.70866141732283472" top="0.74803149606299213" bottom="0.74803149606299213" header="0" footer="0"/>
  <pageSetup paperSize="9" orientation="landscape"/>
  <headerFooter>
    <oddFooter>&amp;C&amp;F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Silt Fence Calculator Menu</vt:lpstr>
      <vt:lpstr>Silt Fence Calculator</vt:lpstr>
      <vt:lpstr>Super Silt Fence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Stevens</dc:creator>
  <cp:lastModifiedBy>Gordon Stevens</cp:lastModifiedBy>
  <dcterms:created xsi:type="dcterms:W3CDTF">2025-03-16T23:56:08Z</dcterms:created>
  <dcterms:modified xsi:type="dcterms:W3CDTF">2025-04-08T02:58:43Z</dcterms:modified>
</cp:coreProperties>
</file>